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30" tabRatio="967" activeTab="5"/>
  </bookViews>
  <sheets>
    <sheet name="RAMPA" sheetId="1" r:id="rId1"/>
    <sheet name="STEPENIŠTE" sheetId="2" r:id="rId2"/>
    <sheet name="LIFT" sheetId="3" r:id="rId3"/>
    <sheet name="KROV BUNKERA" sheetId="4" r:id="rId4"/>
    <sheet name="ELEKTROINSTALACIJE" sheetId="5" r:id="rId5"/>
    <sheet name="REKAPITULACIJA" sheetId="6" r:id="rId6"/>
  </sheets>
  <definedNames>
    <definedName name="Excel_BuiltIn_Print_Area_1">'RAMPA'!$A$2:$F$244</definedName>
    <definedName name="_xlnm.Print_Area" localSheetId="2">'LIFT'!$A$1:$F$343</definedName>
    <definedName name="_xlnm.Print_Area" localSheetId="0">'RAMPA'!$A$1:$F$246</definedName>
    <definedName name="_xlnm.Print_Area" localSheetId="5">'REKAPITULACIJA'!$A$1:$F$119</definedName>
    <definedName name="_xlnm.Print_Area" localSheetId="1">'STEPENIŠTE'!$A$1:$F$221</definedName>
  </definedNames>
  <calcPr fullCalcOnLoad="1"/>
</workbook>
</file>

<file path=xl/sharedStrings.xml><?xml version="1.0" encoding="utf-8"?>
<sst xmlns="http://schemas.openxmlformats.org/spreadsheetml/2006/main" count="1105" uniqueCount="376">
  <si>
    <t>Izrada AB ploče d = 15 cm, betonom MB 30, u nivou suterena hospitalnog dela radi formiranja prilaza novom liftu, u potrebnoj oplati, u svemu prema detaljima iz statičkog proračuna. Obračunom je obuhvaćena potrebna oplata.</t>
  </si>
  <si>
    <t>Izrada AB ploče d = 20 cm, betonom MB 30, u nivou poda bunkera radi formiranja prilaza novom liftu, u potrebnoj oplati, u svemu prema detaljima iz statičkog proračuna. Obračunom je obuhvaćena potrebna oplata.</t>
  </si>
  <si>
    <t>Betoniranje AB zidova novog lifta d = 15 cm i veze lifta sa bunkerom, betonom MB 30 u svemu prema detaljima iz statičkog proračuna i Projekta lifta. U cenu je uračunata i pripadajuća oplata.</t>
  </si>
  <si>
    <r>
      <t>Obračun je po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rFont val="HelveticaPlain"/>
        <family val="0"/>
      </rPr>
      <t>.</t>
    </r>
  </si>
  <si>
    <t>Betoniranje AB zida veze lifta sa bunkerom       d = 20 cm u zoni iznad kote plafona bunkera, betonom MB 30 u svemu prema detaljima iz statičkog proračuna. U cenu je uračunata i pripadajuća oplata.</t>
  </si>
  <si>
    <t>Betoniranje  gornje ploče iznad lifta i veze lifta sa hospitalnim objektom, d = 15 cm, betonom MB 30, u potrebnoj oplati, u svemu prema detaljima iz statičkog proračuna. Obračunom je obuhvaćena potrebna oplata.</t>
  </si>
  <si>
    <r>
      <t>Obračun je po 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HelveticaPlain"/>
        <family val="0"/>
      </rPr>
      <t>.</t>
    </r>
  </si>
  <si>
    <t>Betoniranje  gornje ploče iznad veze lifta sa bunkerom, d = 20 cm, betonom MB 30, u potrebnoj oplati, u svemu prema detaljima iz statičkog proračuna. Obračunom je obuhvaćena potrebna oplata.</t>
  </si>
  <si>
    <t>Nabavka materijala i zidanje bočnih fasadnih zidova veze novog lifta i hospitalnog dela objekta punom opekom d = 25 cm.</t>
  </si>
  <si>
    <t>Nabavka materijala, zidanje novih pregradnih zidova i zaziđivanje postojećih otvora u zidu punom opekom.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</si>
  <si>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rFont val="HelveticaPlain"/>
        <family val="0"/>
      </rPr>
      <t>.</t>
    </r>
  </si>
  <si>
    <t xml:space="preserve"> - debljina zida d = 12 cm</t>
  </si>
  <si>
    <t xml:space="preserve"> - debljina zida d = 25 cm</t>
  </si>
  <si>
    <t xml:space="preserve"> - debljina zida d = 30 cm</t>
  </si>
  <si>
    <t>Nabavka materijala, delimično zaziđivanje postojećeg otvora u fasadnom zidu prizemlja i zidanje novog parapeta u nivou 1. sprata hospitalnog dela objekta punom opekom.</t>
  </si>
  <si>
    <t xml:space="preserve"> - debljina zida d = 76 cm</t>
  </si>
  <si>
    <t>Nabavka materijala, spravljanje maltera i malterisanje novih unutrašnjih zidova krečnim malterom sa dodatkom kvarcnog peska.</t>
  </si>
  <si>
    <t>Nabavka materijala, spravljanje maltera i malterisanje dozidanih fasadnih zidova produžnim malterom.</t>
  </si>
  <si>
    <t>TESARSKI RADOVI</t>
  </si>
  <si>
    <t>Nabavka, montaža i po završetku radova demontaža cevne fasadne skele.</t>
  </si>
  <si>
    <r>
      <t>Obračun je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</si>
  <si>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Ukupno tesarski radovi</t>
  </si>
  <si>
    <t>Nabavka i postavljanje „kondor 3“ trake sa varenjem ispod temeljne ploče, na AB zidovima i preko AB gornje ploče lifta, i ispod novih ploča u nivou suterena.</t>
  </si>
  <si>
    <t>Nabavka i postavljanje fasadne ``Demit`` obloge d = 12 cm, kao završne obrade i termoizolacije fasade lifta i tople veze bunkera i hospitalnog dela.</t>
  </si>
  <si>
    <t>Nabavka i postavljanje stiropora d = 5 cm, između AB zida novog lifta i AB zida evakuacione rampe, na mestu dilatacije.</t>
  </si>
  <si>
    <t>UNUTRAŠNJA STOLARIJA</t>
  </si>
  <si>
    <t>Nabavka i montaža jednokrilnih vrata mašinske kućice. Vrata su izrađena od crne bravarije, završno obrađena bojom za metal. Obračun za kompletno ugrađenu poziciju.</t>
  </si>
  <si>
    <t>POS 5</t>
  </si>
  <si>
    <t xml:space="preserve"> - jednokrilna vrata 90/205 cm</t>
  </si>
  <si>
    <t>Nabavka i montaža unutrašnjih jednokrilnih medijapan vrata završno obrađenih poliuretanom. Obračun za kompletno ugrađenu poziciju.</t>
  </si>
  <si>
    <t>POS 6</t>
  </si>
  <si>
    <t xml:space="preserve"> - jednokrilna vrata 71/205 cm</t>
  </si>
  <si>
    <t>Ukupno unutrašnja stolarija</t>
  </si>
  <si>
    <t>FASADNA STOLARIJA</t>
  </si>
  <si>
    <t>Prepravka i ponovna montaža fasadnog portala hospitalnog dela objekta, dimenzija 2.05 x 2.60 m. Portal se prepravlja ukidanjem parapetnog dela i svodi se na novu dimenziju 2.05 x 1.80 m.</t>
  </si>
  <si>
    <t>Ukupno fasadna stolarija</t>
  </si>
  <si>
    <r>
      <t xml:space="preserve">Izrada i ugradnja čeličnih nosača - nadvoja u otvoru u zidu, između lekarske sobe i hodnika u suterenu i između bolesničkih soba broj 29 i 30 u prizemlju hospitalnog dela. Nosači su od toplovaljanih profila </t>
    </r>
    <r>
      <rPr>
        <sz val="12"/>
        <rFont val="Chaparral Pro"/>
        <family val="1"/>
      </rPr>
      <t>I</t>
    </r>
    <r>
      <rPr>
        <sz val="10"/>
        <rFont val="Arial"/>
        <family val="2"/>
      </rPr>
      <t>160. Cenom su obuhvaćena spojna sredstva, klinovi,ostali pribor i antikoroziona zaštita.</t>
    </r>
  </si>
  <si>
    <t>Obračun je po kg.</t>
  </si>
  <si>
    <r>
      <t xml:space="preserve">Nabavka i ugradnja rukohvata od crnih cevi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50 mm, postavljenih celom dužinom stepeništa na oba bočna zida i po sredini. Cevi su radionički minizirane i finalno obrađene masnom bojom.</t>
    </r>
  </si>
  <si>
    <t xml:space="preserve"> - razvijene širine 30 cm.</t>
  </si>
  <si>
    <t xml:space="preserve"> - razvijene širine 65 cm.</t>
  </si>
  <si>
    <t>XIII</t>
  </si>
  <si>
    <t xml:space="preserve"> - zidovi</t>
  </si>
  <si>
    <t xml:space="preserve"> - plafoni</t>
  </si>
  <si>
    <t>Obrada novih fasadnih zidova plastificiranim premazom u tonu po izboru projektanta.</t>
  </si>
  <si>
    <t>XIV</t>
  </si>
  <si>
    <t>GIPSARSKI RADOVI</t>
  </si>
  <si>
    <t>Nabavka i montaža gipsanog spuštenog plafona tipa `Armstrong` na metalnoj podkonstrukciji.</t>
  </si>
  <si>
    <t>Ukupno gipsarski radovi</t>
  </si>
  <si>
    <t>XV</t>
  </si>
  <si>
    <t>Nabavka i postavljanje ravnog neprohodnog krova u slojevima:</t>
  </si>
  <si>
    <t xml:space="preserve"> - hidroizolacija sa završnim slojem    </t>
  </si>
  <si>
    <t xml:space="preserve"> - sloj za pad               4-16 cm</t>
  </si>
  <si>
    <t xml:space="preserve"> - tvrda mineralna vuna     10 cm</t>
  </si>
  <si>
    <t xml:space="preserve"> - parna brana              0.15 cm</t>
  </si>
  <si>
    <t>XVI</t>
  </si>
  <si>
    <t>KERAMIČARSKI I PODOPOLAGAČKI RADOVI</t>
  </si>
  <si>
    <t>Nabavka i postavljanje zidnih keramičkih pločica u sanitarnom čvoru sobe 29 u prizemlju. Pločice postavljati na lepak, do visine od 2.00 m. Pločice I klase, domaće proizvodnje, lepiti lepkom u slogu fuga na fugu. Po potrebi ivice pločica ručno dobrusiti. Obložene površine moraju biti ravne i vertikalne. Postavljene pločice fugovati i očistiti piljevinom. U cenu ulazi i nabavka pločica.</t>
  </si>
  <si>
    <t xml:space="preserve">Nabavka i postavljanje podnih keramičkih pločica u sanitarnom čvoru sobe 29 u prizemlju. Pločice postavljati u lepku preko postojećih keramičkih pločica. U cenu ulazi i nabavka pločica.  </t>
  </si>
  <si>
    <t>Ukupno keramičarski i podopolagački radovi</t>
  </si>
  <si>
    <t>XVII</t>
  </si>
  <si>
    <t xml:space="preserve"> - SANACIJA RAVNOG KROVA BUNKERA</t>
  </si>
  <si>
    <t xml:space="preserve">Jedinična </t>
  </si>
  <si>
    <t>Opis radova</t>
  </si>
  <si>
    <t>PRIPREMNI RADOVI I RUŠENJE</t>
  </si>
  <si>
    <t>Sva rušenja moraju biti izvedena stručno, pažljivo, uz upotrebu zaštitne opreme i u svemu prema projektnoj dokumentaciji kako ne bi bili ugroženi sigurnost ljudi i stabilnost objekta.</t>
  </si>
  <si>
    <t>Obračun je paušalno.</t>
  </si>
  <si>
    <t xml:space="preserve">Demontaža i prepravka celokupne opreme (instalacije ventilacije i klimatizacije) postavljene na ravnom krovu bunkera, prepravka i podizanje nosača opreme za 1.00 m u visinu i ponovna montaža nosača i opreme. </t>
  </si>
  <si>
    <t>Obračun komplet.</t>
  </si>
  <si>
    <t>kompl</t>
  </si>
  <si>
    <t>Usecanje slojeva ravnog krova bunkera do AB gornje ploče i formiranje otvora za postavljanje AB stubova dimenzija 25 x 25 cm. Otvori se formiraju u širini stubova.</t>
  </si>
  <si>
    <t>Utovar šuta u vozilo i transport na gradsku deponiju.</t>
  </si>
  <si>
    <r>
      <t>Obračun je po turi prevoza (7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/tura).</t>
    </r>
  </si>
  <si>
    <t>tura</t>
  </si>
  <si>
    <t>Ukupno RUŠENJE</t>
  </si>
  <si>
    <t> </t>
  </si>
  <si>
    <t xml:space="preserve">Sav upotrebljen materijal za zidanje mora odgovarati zahtevima važećih propisa i standarda. Zidanje opekom mora biti čisto u pravilnim horizontalnim redovima u pravilnoj vezi.Zidne površine i ivice moraju biti ravne i vertikalne pod viskom. U cenu je uračunat sav rad, alat, materijal sa rasturom, transport, pokretne i nepokretne skele. Svi zidovi malterišu se slojem grubog i finog maltra sa prethodnim prskanjem cementnim mlekom betonskoh površina. Malterisanje fasade se obavlja takođe u dva sloja. </t>
  </si>
  <si>
    <t>Nabavka materijala i doziđivanje zabatnog zida na ivici oba bunkera ka budućoj evakuacionoj rampi, fasadnom opekom d = 12 cm u produžnom malteru 1:3:6. Zabatni zid je visine cca 0.87 - 1.17 m, gornjom ivicom je horizontalan i prati visinu nazidka buduće evakuacione rampe. U količinu uračunato i nadziđivanje postojećih bočnih nazidaka postojeće veze bunkera i glavnog objekta, radi formiranja kontra pada od nazidka bunkera ka vezi bunkera i glavnog objekta. U cenu je uračunato i betoniranje AB vertikalnih stubova dimenzija 25 x 25 cm, u visini zida, koji se postavljaju na maksimalnom rastojanju od 3.00 m` i horizontalnih završnih AB serklaža dimenzija 20 x 20 cm. Stubovi se sudre ubušivanjem armature (ankera) u rupe dubine 30 cm, prečnika Ø 5 cm, zatim se zidaju zidovi fasadnom opekom pri čemu se formira prostor za svaki pojedinačni stub, nakon čega se vrši izlivanje stubova betonom `na šmorc`. U cenu uračunati potrebnu armaturu, oplatu i sav prateći alat i materijal. Skela i druga pomoćna sredstva potrebna za sigurno i bezbedno izvršenje pozicije su obračunati kao posebna stavka.</t>
  </si>
  <si>
    <r>
      <t>Obračun je po m</t>
    </r>
    <r>
      <rPr>
        <sz val="10"/>
        <rFont val="Arial"/>
        <family val="2"/>
      </rPr>
      <t>²</t>
    </r>
    <r>
      <rPr>
        <sz val="10"/>
        <rFont val="Arial"/>
        <family val="2"/>
      </rPr>
      <t>.</t>
    </r>
  </si>
  <si>
    <r>
      <t>m</t>
    </r>
    <r>
      <rPr>
        <sz val="10"/>
        <rFont val="Arial"/>
        <family val="2"/>
      </rPr>
      <t>²</t>
    </r>
  </si>
  <si>
    <t>Nabavka materijala i doziđivanje nazidka u zoni dilatacije između dva bunkera, fasadnom opekom d = 12 cm u produžnom malteru 1:3:6. Dozidani deo je visine cca 0.60 m i gornjom ivicom je horizontalan. U cenu je uračunato i betoniranje AB vertikalnih stubova dimenzija 25 x 25 cm, u visini zida, koji se postavljaju na maksimalnom rastojanju od 3.00 m` i horizontalnih završnih AB serklaža dimenzija 20 x 20 cm. Stubovi se sidre ubušivanjem armature (ankera)  u rupe dubine 30 cm, prečnika Ø 5 cm, zatim se zidaju zidovi fasadnom opekom pri čemu se formira prostor za svaki pojedinačni stub, nakon čega se vrši izlivanje stubova betonom `na šmorc`. U cenu uračunati potrebnu armaturu, oplatu i sav prateći alat i materijal. Skela i druga pomoćna sredstva potrebna za sigurno i bezbedno izvršenje pozicije su obračunati kao posebna stavka.</t>
  </si>
  <si>
    <t xml:space="preserve">Nabavka materijala i izrada sloja za pad preko postojećeg sloja hidroizolacije ravnog krova bunkera. Sloj za pad se izvodi vodonepropusnim betonom uz dodatak neophodnih aditiva. Debljina sloja za pad je od 5 do 15 cm. U cenu uračunata i mrežasta armatura Q131 neophodna za izvršenje pozicije. </t>
  </si>
  <si>
    <r>
      <t>Obračun je po m</t>
    </r>
    <r>
      <rPr>
        <sz val="10"/>
        <rFont val="Candara"/>
        <family val="2"/>
      </rPr>
      <t>²</t>
    </r>
    <r>
      <rPr>
        <sz val="10"/>
        <rFont val="Arial"/>
        <family val="2"/>
      </rPr>
      <t>.</t>
    </r>
  </si>
  <si>
    <t>m²</t>
  </si>
  <si>
    <t xml:space="preserve">Nabavka materijala i formiranje kontra pada na delu krova veze bunkera i glavnog objekta, izlivanjem betona i zapunjavanjem uvale koja nastaje nakon formiranja zabatnog zida bunkera. Sloj za pad se izvodi vodonepropusnim betonom uz dodatak neophodnih aditiva. Debljina sloja za pad je od 5 do 15 cm. U cenu uračunata i mrežasta armatura Q131 neophodna za izvršenje pozicije. </t>
  </si>
  <si>
    <r>
      <t>Obračun je po m</t>
    </r>
    <r>
      <rPr>
        <sz val="10"/>
        <rFont val="Calibri"/>
        <family val="2"/>
      </rPr>
      <t>³</t>
    </r>
    <r>
      <rPr>
        <sz val="10"/>
        <rFont val="Arial"/>
        <family val="2"/>
      </rPr>
      <t>.</t>
    </r>
  </si>
  <si>
    <r>
      <t>m</t>
    </r>
    <r>
      <rPr>
        <sz val="10"/>
        <rFont val="Calibri"/>
        <family val="2"/>
      </rPr>
      <t>³</t>
    </r>
  </si>
  <si>
    <t>Ukupno ZIDARSKI RADOVI</t>
  </si>
  <si>
    <t>Drvena građa (čamova) i spojni materijal za izradu noseće krovne konstrukcije moraju u potpunosti odgovarati propisima. Građa mora biti suva (max 20% vlage). Pozicijom vezanom za izradu krovne konstrukcije obuhvaćeno je: celokupan rad, materijal, transport, pomoćne skele, izrada patosa i šablona,crtanje profila, krojenje, montiranje, postavljanje okova i zaštitni premazi.</t>
  </si>
  <si>
    <r>
      <t>Nabavka materijala, izrada i montaža drvenih dvovodnih rešetkastih nosača od dasaka, tzv.“bindera“, od četinara II klase. Nosači su ukupne dužine cca 24.78 m svaki, u najvišljem delu su visine 1.00 m dok su gornji pojasevi koji formiraju pad krovnih ravni sa padom od 3</t>
    </r>
    <r>
      <rPr>
        <sz val="10"/>
        <rFont val="Arial"/>
        <family val="2"/>
      </rPr>
      <t>%</t>
    </r>
    <r>
      <rPr>
        <sz val="10"/>
        <rFont val="Arial"/>
        <family val="2"/>
      </rPr>
      <t xml:space="preserve">. Nosači se postavljaju na maksimalnom razmaku od </t>
    </r>
    <r>
      <rPr>
        <sz val="10"/>
        <rFont val="Arial"/>
        <family val="2"/>
      </rPr>
      <t>1.00</t>
    </r>
    <r>
      <rPr>
        <sz val="10"/>
        <rFont val="Arial"/>
        <family val="2"/>
      </rPr>
      <t xml:space="preserve"> m. Cenom je obuhvaćena zaštita elemenata premazima protiv truljenja i požara. Skela i druga pomoćna sredstva potrebna za sigurno i bezbedno izvršenje pozicije su obračunati kao posebna stavka. </t>
    </r>
  </si>
  <si>
    <t>Obračun je po komadu nosača.</t>
  </si>
  <si>
    <t xml:space="preserve">Nabavka materijala i postavljanje daščane oplate d=2.4 cm preko rešetkastih krovnih nosača „bindera“. Skela i druga pomoćna sredstva potrebna za sigurno i bezbedno izvršenje pozicije su obračunati kao posebna stavka. </t>
  </si>
  <si>
    <t>Formiranje revizionog otvora između bindera radi omogućavanja pristupa krovnoj konstrukciji. Dimenzije revizionog otvora su 80 x 80 cm.</t>
  </si>
  <si>
    <t>Ukupno TESARSKI RADOVI</t>
  </si>
  <si>
    <t>Izolaterski radovi se izvode u svemu prema normama i standardima. Hidroizolacija se postavlja na svim pozicijama gde je prisustvo vode i njeno delovanje stalnog karaktera, ili tamo gde je potrebno zaštititi materijal prilikom postavljanja obloge koja pri ugradnji mora sadržati vodu.</t>
  </si>
  <si>
    <t xml:space="preserve">Nabavka materijala i izrada izolacije novih krovnih ravni slojem ter hartije. Izolacija se postavlja preko daščane oplate. Skela i druga pomoćna sredstva potrebna za sigurno i bezbedno izvršenje pozicije su obračunati kao posebna stavka. </t>
  </si>
  <si>
    <t>Nabavka materijala i izrada izolacije krovnim hidroizolacionim membranama za prohodne krovove preko betoniranog sloja za pad na ravnom krovu bunkera. U količinu uračunata i izolacija na krovu veze bunkera i glavnog objekta.</t>
  </si>
  <si>
    <t>Ukupno IZOLATERSKI RADOVI</t>
  </si>
  <si>
    <t xml:space="preserve">Postavljanje pocinkovanog lima d=0.55 mm kao finalne obrade krovnih ravni. Limene trake postavljati bez prekida po dužini, sa mašinskim pertlanjem. Skela i druga pomoćna sredstva potrebna za sigurno i bezbedno izvršenje pozicije su obračunati kao posebna stavka. </t>
  </si>
  <si>
    <t>Ukupno KROVOPOKRIVAČKI RADOVI</t>
  </si>
  <si>
    <t>Sve limarske radove izvesti od pocinkovanog čeličnog lima d=0.55 mm. Pre izrade pojedinih delova limarije obavezno uzeti mere na licu mesta za svaku poziciju radova. Povezivanje pojedinih delova izvršiti tako da se omogući dilatiranje lima. Sve čelične delove (kuke, prstenovi i sl.) koji dolaze u neposredni dodir sa limom moraju biti takođe pocinkovani. Površine od betona koje se opšivaju limom moraju biti snabdevene trapezastim letvama 3/5 cm na razmaku od 50 cm koje treba ubetonirati pomoću ukovanih eksera. Kod podloga od betona, opeke ili maltera ispod lima položiti sloj terisane hartije, što ulazi u cenu limarskih radova.</t>
  </si>
  <si>
    <t xml:space="preserve">Nabavka materijala i izrada opšava  krovnih ravni od pocinkovanog lima razvijene širine 60 cm. Skela i druga pomoćna sredstva potrebna za sigurno i bezbedno izvršenje pozicije su obračunati kao posebna stavka. </t>
  </si>
  <si>
    <t>Obračun je po m´.</t>
  </si>
  <si>
    <t>m´</t>
  </si>
  <si>
    <t xml:space="preserve">Nabavka materijala i izrada opšava dozidanog zabatnog zida ka evakuacionoj rampi, od pocinkovanog lima razvijene širine 100 mm. Skela i druga pomoćna sredstva potrebna za sigurno i bezbedno izvršenje pozicije su obračunati kao posebna stavka. </t>
  </si>
  <si>
    <t xml:space="preserve">Nabavka materijala i izrada opšava dozidanog nazidka u zoni dilatacije između dva bunkera, od pocinkovanog lima razvijene širine 60 mm. Skela i druga pomoćna sredstva potrebna za sigurno i bezbedno izvršenje pozicije su obračunati kao posebna stavka. </t>
  </si>
  <si>
    <t xml:space="preserve">Nabavka materijala i izrada opšava dozidanog bočnog nazidka veze bunkera i glavnog objekta, od pocinkovanog lima razvijene širine 60 mm. Skela i druga pomoćna sredstva potrebna za sigurno i bezbedno izvršenje pozicije su obračunati kao posebna stavka. </t>
  </si>
  <si>
    <t xml:space="preserve">Izrada i ugradnja oluka dimenzija 14 x 14 cm od pocinkovanog lima d = 0.55 mm sa postavljanjem nosača od pocinkovanog pljošteg gvožđa 6 x 25 mm, na svaki 1,0 m. Cenom je obuhvaćena i ugradnja uvodnog lima duž strehe krovnih ravni. Skela i druga pomoćna sredstva potrebna za sigurno i bezbedno izvršenje pozicije su obračunati kao posebna stavka. </t>
  </si>
  <si>
    <t xml:space="preserve"> - horizontalni</t>
  </si>
  <si>
    <t xml:space="preserve"> - vertikalni (veza bunkera i objekta)</t>
  </si>
  <si>
    <t>Ukupno LIMARSKI RADOVI</t>
  </si>
  <si>
    <t>OSTALI RADOVI</t>
  </si>
  <si>
    <r>
      <t xml:space="preserve">Nabavka i postavljanje betonskih cevi prečnika </t>
    </r>
    <r>
      <rPr>
        <sz val="10"/>
        <rFont val="Arial"/>
        <family val="2"/>
      </rPr>
      <t>Ø</t>
    </r>
    <r>
      <rPr>
        <sz val="10"/>
        <rFont val="Arial"/>
        <family val="2"/>
      </rPr>
      <t>60 cm,  visine 60 - 80 cm, ubušivanje u teren i zasipanje šljunkom. Betonske cevi služe za prihvat atmosferske vode koja se kroz olučne cevi sliva sa krovnih ravni bunkera. U cenu uračunati iskop rupe, postavljanje cevi, punjenje cevi šljunkom i zasipanje oko cevi zemljom.</t>
    </r>
  </si>
  <si>
    <t>Obračun je komplet.</t>
  </si>
  <si>
    <t>Ukupno OSTALI RADOVI</t>
  </si>
  <si>
    <t>О</t>
  </si>
  <si>
    <t>PREDMER I PREDRAČUN GRAĐEVINSKIH I GRAĐEVINSKO - ZANATSKIH RADOVA</t>
  </si>
  <si>
    <t xml:space="preserve"> - REKAPITULACIJA</t>
  </si>
  <si>
    <t>EVAKUACIONA RAMPA</t>
  </si>
  <si>
    <t>EVAKUACIONO STEPENIŠTE</t>
  </si>
  <si>
    <t>SANACIJA RAVNOG KROVA BUNKERA</t>
  </si>
  <si>
    <t>печат и потпис овлашћеног лица понуђача</t>
  </si>
  <si>
    <t>лист 1</t>
  </si>
  <si>
    <t>лист 2</t>
  </si>
  <si>
    <t>лист 3</t>
  </si>
  <si>
    <t>лист 4</t>
  </si>
  <si>
    <t>лист 5</t>
  </si>
  <si>
    <t>лист 6</t>
  </si>
  <si>
    <t>Прилог 2-1 -  јн 109-2016-О-01</t>
  </si>
  <si>
    <t>Izrada Projekta lifta (PGD), isporuka, montaža, atestiranje i puštanje lifta u pogon.</t>
  </si>
  <si>
    <t>Obračun komplet</t>
  </si>
  <si>
    <t>Ukupno lift</t>
  </si>
  <si>
    <t>LIFT</t>
  </si>
  <si>
    <t>U svim navedenim pozicijama je u cenu uračunata svaka neophodna nabavka i ugradnja materijala</t>
  </si>
  <si>
    <t>Nabavka i postavljanje Vinflex podne obloge ili slično,  u lekarskoj sobi i hodniku u suterenu, i u sobama 29 i 30 u prizemlju hospitalnog dela. U cenu uračunate i sve pripremne radnje.</t>
  </si>
  <si>
    <t>Nabavka i postavljanje Vinflex podne obloge ili slično, na stepenicama, u vezi lifta sa bunkerom. U cenu uračunate i sve pripremne radnje.</t>
  </si>
  <si>
    <t>4.6.2.</t>
  </si>
  <si>
    <t>Svaka tačka ovog predmera obuhvata nabavku I isporuku glavnog i svog pomoćnog, potrebnog materijala, odnosno izvođenje svih potrebnih radova (i ono što nije eksplicitno navedeno) da bi instalacija bila urađena u skladu sa svim standardima i propisima I da bi nesmetano funkcionisala. Umesto navedenih proizvođača i tipova opreme i materijala, mogu se koristiti i drugi, istih tehničkih karakteristika. Napomena: Izvođač radova je obavezan da pre otvaranja iskopa obeleži postojeću podzemnu i nadzemnu instalaciju sa predstavnicima organizacija čije su one vlasništvo i u skladu sa propisima i zahtevima vlasnika obezbedi potpunu zaštitu istih.</t>
  </si>
  <si>
    <t>redni broj</t>
  </si>
  <si>
    <t>O P I S</t>
  </si>
  <si>
    <t>jedinica mere</t>
  </si>
  <si>
    <t>količina</t>
  </si>
  <si>
    <t>jedinična cena</t>
  </si>
  <si>
    <t>NAPOJNI KABLOVI</t>
  </si>
  <si>
    <t>NHXHX 5x16mm²  od postojećeg RO do RO mašinske kućice</t>
  </si>
  <si>
    <t>Dodatna oprema u postojećem RO</t>
  </si>
  <si>
    <t>Minijaturni zaštitni prekidač - automatski osigurač, jednopolni, nazivne struje 6A, k-ke okidanja B, prekidne moći 6kA, sličan tipu LR B 6/1 proizvođača LEGRAND</t>
  </si>
  <si>
    <t>Foto rele, 16A, 220V AC sa fotosenzorom u plekso-vodootpornom kućištu, LEGRAND ili odgovarajući.</t>
  </si>
  <si>
    <t>Kontaktor, 3P, 16A, proiyvođača LEGRAND ili odgovarajući</t>
  </si>
  <si>
    <t>Minijaturni zaštitni prekidač - automatski osigurač, jednopolni, nazivne struje 16A, k-ke okidanja C, prekidne moći 10kA prema IEC 60947-2, DX C 16/1 proizvođača LEGRAND ili odgovarajući</t>
  </si>
  <si>
    <t>Automatski osigurač, jednopolni, nazivne struje 50A, k-ke okidanja C, prekidne moći 6kA prema IEC 60947-2, DX C 50/1 proizvođača LEGRAND ili odgovarajući</t>
  </si>
  <si>
    <t>PROVODNICI I PVC CEVI</t>
  </si>
  <si>
    <r>
      <t>NHXHX 5x2.5mm</t>
    </r>
    <r>
      <rPr>
        <sz val="12"/>
        <rFont val="Calibri"/>
        <family val="2"/>
      </rPr>
      <t xml:space="preserve">² </t>
    </r>
  </si>
  <si>
    <t xml:space="preserve">NHXHX 3x2.5mm² </t>
  </si>
  <si>
    <t xml:space="preserve">NHXHX 3x1.5mm² </t>
  </si>
  <si>
    <t>SVETILJKE</t>
  </si>
  <si>
    <t>Isporuka i montaža sljedećih svjetiljki:</t>
  </si>
  <si>
    <t>S1</t>
  </si>
  <si>
    <t>Nadgradna LED svetiljka 50W, IP65, tipa PL21LECOV1 proizvođača MODUS sa ugrađenim antipanik modulom</t>
  </si>
  <si>
    <t>Sitan nepredviđeni materijal</t>
  </si>
  <si>
    <t>Ispitivanje gotove instalacije</t>
  </si>
  <si>
    <t>UKUPNO (din):</t>
  </si>
  <si>
    <t>4.6.2.1.1.</t>
  </si>
  <si>
    <t>4.6.2.1.2.</t>
  </si>
  <si>
    <t>4.6.2.1.3.</t>
  </si>
  <si>
    <t>PREDMER I PREDRAČUN ELEKTROINSTALACIJA</t>
  </si>
  <si>
    <t>4.6.2.1.4.</t>
  </si>
  <si>
    <t>ELEKTROINSTALACIJE</t>
  </si>
  <si>
    <t>DODATNA OPREMA U POSTOJEĆEM RO</t>
  </si>
  <si>
    <t>UKUPNO RADOVI</t>
  </si>
  <si>
    <t>SITAN NEPREDVIĐENI MATERIJAL</t>
  </si>
  <si>
    <t>ISPITIVANJE GOTOVE INSTALACIJE</t>
  </si>
  <si>
    <t>NABAVKA I UGRADNJA  LIFTA SA IZRADOM PROJEKTNE DOKUMENTACIJE I ADAPTACIJA TOPLE VEZE</t>
  </si>
  <si>
    <t xml:space="preserve">PREDMER I PREDRAČUN </t>
  </si>
  <si>
    <t>GRAĐEVINSKIH I GRAĐEVINSKO - ZANATSKIH RADOVA</t>
  </si>
  <si>
    <t xml:space="preserve"> - EVAKUACIONA RAMPA</t>
  </si>
  <si>
    <t>Redni</t>
  </si>
  <si>
    <t>Opis</t>
  </si>
  <si>
    <t>Jed.</t>
  </si>
  <si>
    <t>Količina</t>
  </si>
  <si>
    <t xml:space="preserve">Jedinačna </t>
  </si>
  <si>
    <t>Ukupna</t>
  </si>
  <si>
    <t>broj</t>
  </si>
  <si>
    <t>radova</t>
  </si>
  <si>
    <t>mere</t>
  </si>
  <si>
    <t>cena</t>
  </si>
  <si>
    <t>(dinara)</t>
  </si>
  <si>
    <t>I</t>
  </si>
  <si>
    <t>PRIPREMNI RADOVI</t>
  </si>
  <si>
    <t>Ograđivanje i obezbeđivanje gradilišta.</t>
  </si>
  <si>
    <t>Obračun paušalno.</t>
  </si>
  <si>
    <t>pauš</t>
  </si>
  <si>
    <t>Izmeštanje električnog napojnog kabla iz zone radova.</t>
  </si>
  <si>
    <t xml:space="preserve"> - mašinski iskop rova za polaganje napojnog kabla koji se izmešta, dužine 50.25 m, dimenzija 40 / 80 cm</t>
  </si>
  <si>
    <r>
      <t>m</t>
    </r>
    <r>
      <rPr>
        <vertAlign val="superscript"/>
        <sz val="10"/>
        <rFont val="HelveticaPlain"/>
        <family val="0"/>
      </rPr>
      <t>3</t>
    </r>
  </si>
  <si>
    <t xml:space="preserve"> - ručni iskop rova dužine 50.25 m, u kom je položen napojni kabel. Dimenzije rova su 40 / 80 cm.</t>
  </si>
  <si>
    <t xml:space="preserve"> - premeštanje napojnog kabla iz postojećeg rova u novi paralelni rov</t>
  </si>
  <si>
    <t xml:space="preserve"> - zatrpavanje rovova zemljom</t>
  </si>
  <si>
    <t>Uklanjanje atmosferske kanalizacije iz zone radova.</t>
  </si>
  <si>
    <t xml:space="preserve"> - mašinski iskop rova u kom je položena atmosferska kanalizacija, dužine 38.65 m, dimenzija 40 / 100 cm</t>
  </si>
  <si>
    <t xml:space="preserve"> - vađenje kanalizacione pvc cevi i odnošenje na deponiju</t>
  </si>
  <si>
    <t xml:space="preserve"> - razbijanje betonskog kanalizacionog šahta i odnošenje na deponiju</t>
  </si>
  <si>
    <t>kom</t>
  </si>
  <si>
    <t xml:space="preserve"> - zatrpavanje rova zemljom</t>
  </si>
  <si>
    <t>Ukupno pripremni radovi</t>
  </si>
  <si>
    <t>II</t>
  </si>
  <si>
    <t>ZEMLJANI RADOVI</t>
  </si>
  <si>
    <t>Obeležavanje objekta i izrada nanosne skele.</t>
  </si>
  <si>
    <r>
      <t>Obračun je po m</t>
    </r>
    <r>
      <rPr>
        <vertAlign val="superscript"/>
        <sz val="10"/>
        <color indexed="8"/>
        <rFont val="Arial"/>
        <family val="2"/>
      </rPr>
      <t>2</t>
    </r>
    <r>
      <rPr>
        <sz val="10"/>
        <rFont val="HelveticaPlain"/>
        <family val="0"/>
      </rPr>
      <t>.</t>
    </r>
  </si>
  <si>
    <r>
      <t>m</t>
    </r>
    <r>
      <rPr>
        <vertAlign val="superscript"/>
        <sz val="10"/>
        <rFont val="Arial"/>
        <family val="2"/>
      </rPr>
      <t>2</t>
    </r>
  </si>
  <si>
    <t>Mašinski iskop zemlje II kategorije, utovar i transport viška zemlje na deponiju udaljenu do 10 km.</t>
  </si>
  <si>
    <r>
      <t>Obračun je po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color indexed="8"/>
        <rFont val="HelveticaPlain"/>
        <family val="0"/>
      </rPr>
      <t>.</t>
    </r>
  </si>
  <si>
    <t>Ručni iskop zemlje za temeljne zidove, i transport viška zemlje na deponiju. Temeljni rov je dimenzija 32*80 cm.</t>
  </si>
  <si>
    <t>Ručni iskop zemlje za temeljne zidove, i transport viška zemlje na deponiju. Temeljni rov je dimenzija 25*155 cm.</t>
  </si>
  <si>
    <t>Mašinski iskop zemlje u sloju od d = 30 - 120 cm i nivelisanje terena za izvođenje prilaznog trotoara. Obračun se odnosi na trotoar širine 2.80 m, dužine 28 m. Višak zemlje se odnosi na deponiju.</t>
  </si>
  <si>
    <t>Ručni iskop zemlje za temelje podzide terena oko prilaznog trotoara, i transport viška zemlje na deponiju. Temeljni rov je dimenzija 25*65 cm. Obračunata dužina podzide je 10 m. Stvarna dužina će biti utvrđena na licu mesta.</t>
  </si>
  <si>
    <t>Nabavka, transport, razastiranje i nabijanje šljunka ispod temeljne ploče i temeljnih zidova u sloju od 5 cm. U količinu uračunati i temelji podzide terena oko prilaznog trotoara.</t>
  </si>
  <si>
    <t xml:space="preserve">Nabavka, transport, razastiranje i nabijanje šljunka kao podloge trotoara u sloju od 20 cm. Obračun se odnosi na trotoar širine 2.80 m, dužine 28 m. </t>
  </si>
  <si>
    <t>Ukupno zemljani radovi</t>
  </si>
  <si>
    <t>III</t>
  </si>
  <si>
    <t>RUŠENJE</t>
  </si>
  <si>
    <t>Skidanje zaštitnog sloja pune opeke debljine 12 cm i sloja hidroizolacije, sa postojćeg AB zida bunkera, radi formiranja veze sa rampom i ugradnje vrata. Pozicijom je obuhvaćen transport šuta na deponiju.</t>
  </si>
  <si>
    <t>Skidanje dekorativne obloge postojećih zidova bunkera. U cenu uračunato i odnošenje na deponiju.</t>
  </si>
  <si>
    <t>Probijanje otvora u postojećem AB zidu bunkera d=20 cm radi formiranja veze sa rampom i ugradnje vrata. Pozicijom je obuhvaćen transport šuta na deponiju.</t>
  </si>
  <si>
    <r>
      <t>Obračun je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</si>
  <si>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Ukupno rušenje</t>
  </si>
  <si>
    <t>IV</t>
  </si>
  <si>
    <t>BETONSKI RADOVI</t>
  </si>
  <si>
    <t xml:space="preserve"> </t>
  </si>
  <si>
    <t>Izrada nearmirane betonske ploče d = 10 cm, kao podloge za postavljanje hidroizolacije temeljne ploče. Nearmirani beton se postavlja preko tampon sloja šljunka. U cenu je uračunata i pripadajuća oplata.</t>
  </si>
  <si>
    <r>
      <t xml:space="preserve">Obračun po </t>
    </r>
    <r>
      <rPr>
        <sz val="10"/>
        <rFont val="Arial"/>
        <family val="2"/>
      </rPr>
      <t>m</t>
    </r>
    <r>
      <rPr>
        <vertAlign val="superscript"/>
        <sz val="10"/>
        <rFont val="HelveticaPlain"/>
        <family val="0"/>
      </rPr>
      <t>3</t>
    </r>
  </si>
  <si>
    <r>
      <t>m</t>
    </r>
    <r>
      <rPr>
        <vertAlign val="superscript"/>
        <sz val="10"/>
        <rFont val="Lucida Sans Unicode"/>
        <family val="2"/>
      </rPr>
      <t>3</t>
    </r>
  </si>
  <si>
    <t>Izrada nearmirane betonske ploče d = 5 cm, iznad hidroizolacije temeljne ploče. U cenu je uračunata i pripadajuća oplata.</t>
  </si>
  <si>
    <t>Betoniranje ravne i kose temeljne ploče d = 20 cm, betonom MB 30, u  svemu prema detaljima iz statičkog proračuna. U cenu je uračunata i pripadajuća oplata.</t>
  </si>
  <si>
    <r>
      <t>Obračun po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rFont val="HelveticaPlain"/>
        <family val="0"/>
      </rPr>
      <t>.</t>
    </r>
  </si>
  <si>
    <t>Betoniranje temeljnih zidova rampe d = 20 cm, betonom MB 30 u svemu prema detaljima iz statičkog proračuna. U cenu je uračunata i pripadajuća oplata.</t>
  </si>
  <si>
    <r>
      <t>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HelveticaPlain"/>
        <family val="0"/>
      </rPr>
      <t>.</t>
    </r>
  </si>
  <si>
    <t>Betoniranje AB zidova rampe d = 20 cm, do visine od 80 cm iznad kote terena, betonom   MB 30 u svemu prema detaljima iz statičkog proračuna. U cenu je uračunata i pripadajuća oplata.</t>
  </si>
  <si>
    <t>Betoniranje  gornje ploče rampe d = 20 cm, betonom MB 30 u svemu prema detaljima iz statičkog proračuna. U cenu je uračunata i pripadajuća oplata.</t>
  </si>
  <si>
    <t>Izrada i perdašenje sloja betona debljine 5 cm, kao završnog podnog sloja rampe. Finalno obrađen zaštitnim premazom.</t>
  </si>
  <si>
    <t>Izrada nearmirane betonske ploče d = 10 cm, prilaznog trotoara. Nearmirani beton se postavlja preko tampon sloja šljunka. Obračun se odnosi na trotoar širine 2.80 m, dužine 28 m. U cenu je uračunata i pripadajuća oplata.</t>
  </si>
  <si>
    <t>Izrada betonskog okna za muljnu pumpu dimenzija 60x60x40 cm. Obračunom obuhvaćena potrebna oplata i armatura.</t>
  </si>
  <si>
    <t>Obračun je po komadu.</t>
  </si>
  <si>
    <t>Ukupno betonski radovi</t>
  </si>
  <si>
    <t>V</t>
  </si>
  <si>
    <t>ARMIRAČKI RADOVI</t>
  </si>
  <si>
    <t>Nabavka armature, dopremanje na gradilište, izrada sklopova i ugradnja.</t>
  </si>
  <si>
    <t>Obračun je po kg ugrađene armature.</t>
  </si>
  <si>
    <t>RA 400/500</t>
  </si>
  <si>
    <t>kg</t>
  </si>
  <si>
    <t>MAG 500/560</t>
  </si>
  <si>
    <t>GA 240/360</t>
  </si>
  <si>
    <t>Ukupno armirački radovi</t>
  </si>
  <si>
    <t>VI</t>
  </si>
  <si>
    <t>ZIDARSKI RADOVI</t>
  </si>
  <si>
    <t>Oblaganje temeljnih zidova i AB zidova rampe  zaštitnim slojem pune opeke debljine 12 cm u produžnom malteru razmere 1:3:6. U cenu ulazi i potrebna pomoćna skela.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</si>
  <si>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HelveticaPlain"/>
        <family val="0"/>
      </rPr>
      <t>.</t>
    </r>
  </si>
  <si>
    <r>
      <t>m</t>
    </r>
    <r>
      <rPr>
        <vertAlign val="superscript"/>
        <sz val="10"/>
        <rFont val="Lucida Sans Unicode"/>
        <family val="2"/>
      </rPr>
      <t>2</t>
    </r>
  </si>
  <si>
    <t>Nabavka materijala, spravljanje maltera i malterisanje unutrašnjih zidova i plafona krečnim malterom sa dodatkom kvarcnog peska. U cenu ulazi i potrebna pomoćna skela.</t>
  </si>
  <si>
    <r>
      <t>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rFont val="HelveticaPlain"/>
        <family val="0"/>
      </rPr>
      <t>.</t>
    </r>
  </si>
  <si>
    <t>Nabavka materijala, spravljanje maltera i malterisanje spoljašnjih zidova u pojasu iznad kote terena produžnim malterom. U cenu ulazi i potrebna pomoćna skela.</t>
  </si>
  <si>
    <t>Nabavka materijala i zidanje podzide terena širine 25 cm, punom opekom. U cenu uračunata i izrada AB horizontalnih serklaža u gornjoj zoni podzide. U cenu ulazi i potrebna oplata. Obračunata dužina podzide je 10 m. Stvarna dužina će biti utvrđena na licu mesta.</t>
  </si>
  <si>
    <t xml:space="preserve"> - visina zida h = 1.50 m</t>
  </si>
  <si>
    <t xml:space="preserve"> - visina zida h = 1.00 m</t>
  </si>
  <si>
    <t>Nabavka materijala, spravljanje maltera i malterisanje podzide terena u pojasu iznad kote terena produžnim malterom. Obračunata dužina podzide je 10 m. Stvarna dužina će biti utvrđena na licu mesta.</t>
  </si>
  <si>
    <t>Ukupno zidarski radovi</t>
  </si>
  <si>
    <t>VII</t>
  </si>
  <si>
    <t>IZOLATERSKI RADOVI</t>
  </si>
  <si>
    <t>Sanacija postojeće vertikalne hidroizolacije zidova bunkera na koje se prislanja evakuaciona rampa.</t>
  </si>
  <si>
    <t>Nabavka i postavljanje „kondor 3“ trake sa varenjem ispod temeljne ploče, na AB zidovima rampe punom visinom zidova i preko AB gornje ploče rampe.</t>
  </si>
  <si>
    <t>Ukupno izolaterski radovi</t>
  </si>
  <si>
    <t>VIII</t>
  </si>
  <si>
    <t>BRAVARSKI RADOVI</t>
  </si>
  <si>
    <t>Izrada četvorokrilnih protivdimnih termoizolovanih vrata od čeličnih profila i čeličnog lima sa ispunom od sloja mineralne vune, prema detaljima iz šema bravarije.</t>
  </si>
  <si>
    <t>POS 1  -  400/240 cm</t>
  </si>
  <si>
    <t>Izrada konstrukcije za natkrivanje i bočno zatvaranje rampe, od kutijastih profila, sa ispunom bočnih strana od armiranog stakla d = 6 mm, i trapezastim limom kao krovnim pokrivačem. Sve prema detaljima iz šema bravarije.</t>
  </si>
  <si>
    <t>POS 3 - 240/2820 cm</t>
  </si>
  <si>
    <r>
      <t xml:space="preserve">Nabavka i ugradnja rukohvata od crnih cevi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50 mm, postavljenih celom dužinom rampe na oba bočna zida. Cevi su radionički minizirane i finalno obrađene masnom bojom.</t>
    </r>
  </si>
  <si>
    <t>Obračun po m.</t>
  </si>
  <si>
    <t>m</t>
  </si>
  <si>
    <t>Izrada i ugradnja čelične rešetke od kutijastih profila 20x20 mm kao poklopca šahta za muljnu pumpu. Rešetka je dimenzija 60x60 cm, radionički ofarbana i zaštićena antikorozivnim premazima.</t>
  </si>
  <si>
    <t>Ukupno bravarski radovi</t>
  </si>
  <si>
    <t>IX</t>
  </si>
  <si>
    <t>LIMARSKI RADOVI</t>
  </si>
  <si>
    <t xml:space="preserve">Izrada opšava nazidka od poc. lima d = 0,55 mm. U količinu uračunato opšivanje podzide terena, dužine 10 m. </t>
  </si>
  <si>
    <t xml:space="preserve"> - razvijene širine 45 cm.</t>
  </si>
  <si>
    <t xml:space="preserve"> - razvijene širine 75 cm.</t>
  </si>
  <si>
    <t xml:space="preserve"> - razvijene širine 100 cm.</t>
  </si>
  <si>
    <t>Ukupno limarski radovi</t>
  </si>
  <si>
    <t>X</t>
  </si>
  <si>
    <t>MOLERSKO FARBARSKI RADOVI</t>
  </si>
  <si>
    <t>Nabavka materijala i gletovanje unutrašnjih zidova i plafona.</t>
  </si>
  <si>
    <t>Nabavka materijala i bojenje svih unutrašnjih zidova i plafona poludisperzivnom bojom u tonu po izboru investitora.</t>
  </si>
  <si>
    <t>Obrada fasade plastificiranim premazom u tonu po izboru projektanta.</t>
  </si>
  <si>
    <t>Obrada podzide terena u pojasu iznad kote terena plastificiranim premazom u tonu po izboru projektanta. Obračunata dužina podzide je 10 m. Stvarna dužina će biti utvrđena na licu mesta.</t>
  </si>
  <si>
    <t>Ukupno molersko-farbarski radovi</t>
  </si>
  <si>
    <t>XI</t>
  </si>
  <si>
    <t>KROVOPOKRIVAČKI RADOVI</t>
  </si>
  <si>
    <t>Nabavka i postavljanje ravnog prohodnog krova u slojevima:</t>
  </si>
  <si>
    <t xml:space="preserve"> - betonske ploče    2.5 cm</t>
  </si>
  <si>
    <t xml:space="preserve"> - pesak                    4 cm</t>
  </si>
  <si>
    <t xml:space="preserve"> - PVC folija</t>
  </si>
  <si>
    <t xml:space="preserve"> - hidroizolacija</t>
  </si>
  <si>
    <t xml:space="preserve"> - sloj za pad         4-16 cm</t>
  </si>
  <si>
    <t xml:space="preserve"> - parna brana        0.15 cm</t>
  </si>
  <si>
    <t>Ukupno krovopokrivački radovi</t>
  </si>
  <si>
    <t>XII</t>
  </si>
  <si>
    <t>PODOPOLAGAČKI RADOVI</t>
  </si>
  <si>
    <t xml:space="preserve">Nabavka i postavljanje betonskih ploča na prilaznim trotoarima. Ploče se postavljaju na podlogu od peska debljine d = 10 cm. Obračun se odnosi na kompletno završen trotoar širine 2.80 m, dužine 28 m. </t>
  </si>
  <si>
    <t>Ukupno podopolagački radovi</t>
  </si>
  <si>
    <t>REKAPITULACIJA</t>
  </si>
  <si>
    <t>MOLERSKO-FARBARSKI RADOVI</t>
  </si>
  <si>
    <t>UKUPNO</t>
  </si>
  <si>
    <t xml:space="preserve"> - EVAKUACIONO STEPENIŠTE</t>
  </si>
  <si>
    <t xml:space="preserve"> - mašinski iskop rova u kom je položena atmosferska kanalizacija, dužine 32.15 m, dimenzija 40 / 100 cm</t>
  </si>
  <si>
    <t>Mašinski iskop zemlje za temeljne zidove i transport viška zemlje na deponiju. Temeljni rovovi su dimenzija 32*86 cm i 32*110 cm.</t>
  </si>
  <si>
    <t>Mašinski iskop zemlje u sloju od d = 27 cm i nivelisanje terena za izvođenje prilaznih trotoara. Obračun se odnosi na trotoar širine 2.30 m, dužine 32 m. Višak zemlje se odnosi na deponiju.</t>
  </si>
  <si>
    <t xml:space="preserve">Nabavka, transport, razastiranje i nabijanje šljunka ispod temeljne ploče i temeljnih zidova u sloju od 5 cm. </t>
  </si>
  <si>
    <t>Nabavka, transport, razastiranje i nabijanje šljunka kao podloge trotoara u sloju od 20 cm. Obračun se odnosi na trotoar širine 2.30 m, dužine 32 m.</t>
  </si>
  <si>
    <t>Skidanje zaštitnog sloja pune opeke debljine   12 cm i sloja hidroizolacije, sa postojćeg AB zida bunkera, radi formiranja veze sa stepeništem i ugradnje vrata. Obračunom je obuhvaćen transport šuta na deponiju.</t>
  </si>
  <si>
    <t>Probijanje otvora u postojećem AB zidu bunkera d=20 cm radi formiranja veze sa stepeništem i ugradnje vrata. Obračunom je obuhvaćen transport šuta na deponiju.</t>
  </si>
  <si>
    <t>Betoniranje ravne i kose temeljne ploče d = 20 cm i stepenišnih gazišta, betonom MB 30, u potrebnoj oplati, u  svemu prema detaljima iz statičkog proračuna. Obračunom je obuhvaćena i potrebna oplata.</t>
  </si>
  <si>
    <t>Betoniranje temeljnih zidova stepeništa d = 20 cm, betonom MB 30 u svemu prema detaljima iz statičkog proračuna. U cenu je uračunata i pripadajuća oplata.</t>
  </si>
  <si>
    <t>Betoniranje AB zidova stepeništa d = 20 cm, do visine od 80 cm iznad kote terena, betonom MB 30 u svemu prema detaljima iz statičkog proračuna. U cenu je uračunata i pripadajuća oplata.</t>
  </si>
  <si>
    <t>Betoniranje  gornje ploče stepeništa d = 20 cm, betonom MB 30 u svemu prema detaljima iz statičkog proračuna. U cenu je uračunata i pripadajuća oplata.</t>
  </si>
  <si>
    <t>Izrada i perdašenje sloja betona debljine 5 cm, kao završnog podnog sloja stepeništa. Finalno obrađen zaštitnim premazom protiv klizanja, abanja i požara.</t>
  </si>
  <si>
    <t>Izrada nearmirane betonske ploče d = 10 cm, prilaznog trotoara. Nearmirani beton se postavlja preko tampon sloja šljunka. Obračun se odnosi na trotoar širine 2.30 m, dužine 32 m. U cenu je uračunata i pripadajuća oplata.</t>
  </si>
  <si>
    <t>Nabavka materijala i oblaganje temeljnih zidova i AB zidova stepeništa zaštitnim slojem pune opeke debljine 12 cm u produžnom malteru razmere 1:3:6. U cenu ulazi i skela potrebna za izvršenje pozicije.</t>
  </si>
  <si>
    <t>Sanacija postojeće vertikalne hidroizolacije zidova bunkera na koje se prislanja novo stepenište.</t>
  </si>
  <si>
    <t>Nabavka i postavljanje „kondor 3“ trake sa varenjem ispod temeljne ploče, na AB zidovima stepeništa punom visinom zidova i preko AB gornje ploče stepeništa.</t>
  </si>
  <si>
    <t>Izrada dvokrilnih protivdimnih termoizolovanih vrata od čeličnih profila i čeličnog lima sa ispunom od sloja mineralne vune, prema detaljima iz šema bravarije.</t>
  </si>
  <si>
    <t>POS 1  -  220/240 cm</t>
  </si>
  <si>
    <t>Izrada konstrukcije za natkrivanje i bočno zatvaranje stepeništa, od kutijastih profila, sa ispunom bočnih strana od armiranog stakla       d = 6 mm, i trapezastim limom kao krovnim pokrivačem. Sve prema detaljima iz šema bravarije.</t>
  </si>
  <si>
    <t>POS 3 - 200/720 cm</t>
  </si>
  <si>
    <r>
      <t xml:space="preserve">Nabavka i ugradnja rukohvata od crnih cevi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50 mm, postavljenih celom dužinom stepeništa na oba bočna zida. Cevi su radionički minizirane i finalno obrađene masnom bojom.</t>
    </r>
  </si>
  <si>
    <t xml:space="preserve">Nabavka materijala i izrada opšava nazidka od poc. lima d = 0,55 mm </t>
  </si>
  <si>
    <t>Nabavka i postavljanje betonskih ploča na prilaznim trotoarima. Ploče se postavljaju na podlogu od peska debljine d = 10 cm. Obračun se odnosi na trotoar širine 2.30 m, dužine 32 m.</t>
  </si>
  <si>
    <t>Nabavka, transport, razastiranje i nabijanje šljunka ispod temeljne ploče lifta, nove betonske ploče u nivou suterena hospitalnog dela, i ploče u nivou kote poda bunkera u sloju od 5 cm.</t>
  </si>
  <si>
    <t>Demontaža ugradnog plakara dimenzija 2.10 x 2.00 u sobi 29 u prizemlju hospitalnog dela i transport na deponiju.</t>
  </si>
  <si>
    <t>Obračun po komadu.</t>
  </si>
  <si>
    <t>Demontaža klima uređaja i odlaganje radi ponovne montaže. Klima uređaj odložiti na mesto koje predvidi Investitor.</t>
  </si>
  <si>
    <t>Demontaža unutrašnjih vrata u suterenu i prizemlju hospitalnog dela. U cenu uračunato i odnošenje na deponiju.</t>
  </si>
  <si>
    <t xml:space="preserve"> - jednokrilna vrata (1.01 x 2.05 m)</t>
  </si>
  <si>
    <t xml:space="preserve"> - jednokrilna vrata (0.91 x 2.05 m)</t>
  </si>
  <si>
    <t xml:space="preserve"> - jednokrilna vrata (0.71 x 2.05 m)</t>
  </si>
  <si>
    <t>Demontaža fasadne stolarije u suterenu i prizemlju hospitalnog dela radi formiranja pristupa novom liftu. U cenu uračunato i odnošenje na deponiju.</t>
  </si>
  <si>
    <t xml:space="preserve"> - dvokrilni prozor u suterenu (2.00 x 1.40 m)</t>
  </si>
  <si>
    <t xml:space="preserve"> - dvokrilni fas. portal u prizemlju (2.05 x 2.60 m)</t>
  </si>
  <si>
    <t>Demontaža fasadnog portala (2.05 x 2.60 m) na 1. spratu hospitalnog dela radi prepravke i ponovne montaže. Portal odložiti na mesto koje predvidi Investitor. Prepravka i montaža su obračunati posebnom pozicijom.</t>
  </si>
  <si>
    <t>Demontaža postojećeg Armstrong spuštenog plafona u lekarskoj sobi u suterenu i u sobi 29 u prizemlju hospitalnog dela. U cenu uračunato i odnošenje na deponiju.</t>
  </si>
  <si>
    <t>Skidanje dekorativne obloge postojećih zidova suterena hospitalnog dela. U cenu uračunato i odnošenje na deponiju.</t>
  </si>
  <si>
    <t>Skidanje slojeva podne obloge postojećeg stepeništa u suterenu hospitalnog dela. Skinuti ugaone AL lajsne i slojeve obloge do betonske konstrukcije stepeništa. U cenu uračunato i odnošenje šuta na deponiju.</t>
  </si>
  <si>
    <t>Skidanje podne obloge od Vinflex-a u lekarskoj sobi i hodniku u suterenu i u sobama 29 i 30 u prizemlju hospitalnog dela. U cenu uračunato i odnošenje na deponiju.</t>
  </si>
  <si>
    <t>Demontaža sanitarija u sanitarnom čvoru sobe 29 u prizemlju. Sanitarije odložiti radi ponovne montaže.</t>
  </si>
  <si>
    <t xml:space="preserve"> - WC šolja sa vodokotlićem</t>
  </si>
  <si>
    <t xml:space="preserve"> - umivaonik</t>
  </si>
  <si>
    <t>Obijanje zidnih keramičkih pločica u sanitarnom čvoru sobe 29 u prizemlju. U cenu uračunato i odnošenje šuta na deponiju.</t>
  </si>
  <si>
    <t>Rušenje postojećih pregradnih zidova suterena i prizemlja hospitalnog dela radi formiranja pristupa novom liftu. Zidovi su od opeke, različitih debljina. U cenu uračunato i odnošenje šuta na deponiju.</t>
  </si>
  <si>
    <r>
      <t>Obračun je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</si>
  <si>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 xml:space="preserve"> - debljina zida 40 cm</t>
  </si>
  <si>
    <t xml:space="preserve"> - debljina zida 25 cm</t>
  </si>
  <si>
    <t xml:space="preserve"> - debljina zida 12 cm</t>
  </si>
  <si>
    <t>Rušenje postojećih fasadnih zidova (parapeta) suterena i prizemlja hospitalnog dela radi formiranja pristupa novom liftu. Zidovi su od opeke, završno obrađeni. U cenu uračunato i odnošenje šuta na deponiju.</t>
  </si>
  <si>
    <t xml:space="preserve"> - debljina zida 76 cm</t>
  </si>
  <si>
    <t>Probijanje otvora u postojećem AB zidu bunkera d=20 cm radi formiranja veze sa novim liftom. Obračunom je obuhvaćen transport šuta na deponiju.</t>
  </si>
  <si>
    <t>Obijanje završne obrade fasadnog erkera u nivou prizemlja hospitalnog dela radi formiranja pristupa novom liftu. Erker obiti do betonske konstrukcije. U cenu uračunato i odnošenje šuta na deponiju.</t>
  </si>
  <si>
    <t>Obijanje postojećeg fasadnog vertikalnog elementa u visini od 4.00 m, radi formiranja pristupa novom liftu. Vertikalu pri obijanju podrupreti. U cenu uračunato i odnošenje šuta na deponiju.</t>
  </si>
  <si>
    <t>Demontaža postojećeg lifta. U cenu uračunato i odnošenje na deponiju.</t>
  </si>
  <si>
    <t>Obračun je po kom.</t>
  </si>
  <si>
    <t>Podbetoniranje postojećeg temelja postojeće veze hospitalnog objekta i bunkera. Detalji podbetoniranja su definisani Projektom konstrukcije.</t>
  </si>
  <si>
    <t>Podbetoniranje postojećeg temelja hospitalnog objekta. Detalji podbetoniranja su definisani Projektom konstrukcije.</t>
  </si>
  <si>
    <t>Izrada proširenja postojećeg stepeništa u suterenu armiranim betonom MB 30. Stepenište se proširuje za 156 cm, pa ukupna širina iznosi 266 cm. Konstrukciju osloniti na postojeće AB zidove nekadašnjeg lifta i u svemu je izvesti prema detaljima iz statičkog proračuna. Obračunom je obuhvaćena potrebna oplata.</t>
  </si>
  <si>
    <t>Obračun je po m3</t>
  </si>
  <si>
    <t>Izrada AB greda 25 x 30 cm, betonom MB 30, u nivou poda suterena hospitalnog dela radi izrade AB ploče i formiranja prilaza novom liftu, u potrebnoj oplati, u svemu prema detaljima iz statičkog proračuna. Obračunom je obuhvaćena potrebna oplata.</t>
  </si>
  <si>
    <r>
      <t xml:space="preserve">Obračun je po </t>
    </r>
    <r>
      <rPr>
        <sz val="10"/>
        <rFont val="Arial"/>
        <family val="2"/>
      </rPr>
      <t>m</t>
    </r>
    <r>
      <rPr>
        <vertAlign val="superscript"/>
        <sz val="10"/>
        <rFont val="HelveticaPlain"/>
        <family val="0"/>
      </rPr>
      <t>3</t>
    </r>
  </si>
  <si>
    <t>Izrada nearmirane betonske ploče d = 10 cm, kao podloge za postavljanje hidroizolacije temeljne ploče lifta, nove betonske ploče u nivou suterena hospitalnog dela, i ploče u nivou kote poda bunkera. Nearmirani beton se postavlja preko tampon sloja šljunka. U cenu je uračunata i pripadajuća oplata.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</si>
</sst>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(* #,##0.00_);_(* \(#,##0.00\);_(* \-??_);_(@_)"/>
    <numFmt numFmtId="175" formatCode="#,###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HelveticaPlain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vertAlign val="superscript"/>
      <sz val="10"/>
      <name val="HelveticaPlain"/>
      <family val="0"/>
    </font>
    <font>
      <sz val="12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HelveticaPlain"/>
      <family val="0"/>
    </font>
    <font>
      <sz val="10"/>
      <color indexed="8"/>
      <name val="HelveticaPlain"/>
      <family val="0"/>
    </font>
    <font>
      <sz val="10"/>
      <color indexed="8"/>
      <name val="Arial"/>
      <family val="2"/>
    </font>
    <font>
      <vertAlign val="superscript"/>
      <sz val="10"/>
      <name val="Lucida Sans Unicode"/>
      <family val="2"/>
    </font>
    <font>
      <b/>
      <sz val="10"/>
      <color indexed="10"/>
      <name val="Arial"/>
      <family val="2"/>
    </font>
    <font>
      <sz val="6"/>
      <name val="HelveticaPlain"/>
      <family val="0"/>
    </font>
    <font>
      <sz val="12"/>
      <name val="Chaparral Pro"/>
      <family val="1"/>
    </font>
    <font>
      <i/>
      <sz val="10"/>
      <name val="Arial"/>
      <family val="2"/>
    </font>
    <font>
      <sz val="10"/>
      <name val="Lucida Sans Unicode"/>
      <family val="2"/>
    </font>
    <font>
      <sz val="10"/>
      <name val="Candara"/>
      <family val="2"/>
    </font>
    <font>
      <sz val="10"/>
      <name val="Calibri"/>
      <family val="2"/>
    </font>
    <font>
      <sz val="6.8"/>
      <name val="Lucida Sans Unicode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HelveticaPlain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HelveticaPlai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35" fillId="17" borderId="0" applyNumberFormat="0" applyBorder="0" applyAlignment="0" applyProtection="0"/>
    <xf numFmtId="0" fontId="36" fillId="9" borderId="1" applyNumberFormat="0" applyAlignment="0" applyProtection="0"/>
    <xf numFmtId="0" fontId="37" fillId="14" borderId="2" applyNumberFormat="0" applyAlignment="0" applyProtection="0"/>
    <xf numFmtId="174" fontId="0" fillId="0" borderId="0" applyFill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" borderId="1" applyNumberFormat="0" applyAlignment="0" applyProtection="0"/>
    <xf numFmtId="0" fontId="46" fillId="0" borderId="6" applyNumberFormat="0" applyFill="0" applyAlignment="0" applyProtection="0"/>
    <xf numFmtId="0" fontId="47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48" fillId="9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42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42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 horizontal="center"/>
    </xf>
    <xf numFmtId="4" fontId="1" fillId="0" borderId="0" xfId="42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42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/>
    </xf>
    <xf numFmtId="4" fontId="1" fillId="0" borderId="0" xfId="42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/>
    </xf>
    <xf numFmtId="4" fontId="1" fillId="0" borderId="0" xfId="42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>
      <alignment/>
    </xf>
    <xf numFmtId="4" fontId="1" fillId="0" borderId="0" xfId="4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vertical="center"/>
    </xf>
    <xf numFmtId="2" fontId="1" fillId="0" borderId="0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2" fillId="0" borderId="11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4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2" fontId="12" fillId="0" borderId="0" xfId="42" applyNumberFormat="1" applyFont="1" applyFill="1" applyBorder="1" applyAlignment="1" applyProtection="1">
      <alignment horizontal="right"/>
      <protection/>
    </xf>
    <xf numFmtId="2" fontId="12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2" fontId="1" fillId="0" borderId="12" xfId="42" applyNumberFormat="1" applyFont="1" applyFill="1" applyBorder="1" applyAlignment="1" applyProtection="1">
      <alignment horizontal="center"/>
      <protection/>
    </xf>
    <xf numFmtId="4" fontId="1" fillId="0" borderId="12" xfId="42" applyNumberFormat="1" applyFont="1" applyFill="1" applyBorder="1" applyAlignment="1" applyProtection="1">
      <alignment/>
      <protection/>
    </xf>
    <xf numFmtId="4" fontId="1" fillId="0" borderId="12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" fontId="1" fillId="0" borderId="0" xfId="42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 vertical="top"/>
    </xf>
    <xf numFmtId="2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42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2" fillId="0" borderId="11" xfId="42" applyNumberFormat="1" applyFont="1" applyFill="1" applyBorder="1" applyAlignment="1" applyProtection="1">
      <alignment wrapText="1"/>
      <protection/>
    </xf>
    <xf numFmtId="2" fontId="1" fillId="0" borderId="12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42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vertical="center"/>
    </xf>
    <xf numFmtId="174" fontId="1" fillId="0" borderId="0" xfId="42" applyFont="1" applyFill="1" applyBorder="1" applyAlignment="1" applyProtection="1">
      <alignment horizontal="center"/>
      <protection/>
    </xf>
    <xf numFmtId="2" fontId="1" fillId="0" borderId="0" xfId="42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4" fontId="5" fillId="0" borderId="12" xfId="42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/>
    </xf>
    <xf numFmtId="4" fontId="2" fillId="0" borderId="12" xfId="42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42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 applyAlignment="1">
      <alignment horizontal="right" wrapText="1"/>
    </xf>
    <xf numFmtId="4" fontId="1" fillId="0" borderId="0" xfId="42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42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42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" fontId="12" fillId="0" borderId="0" xfId="42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wrapText="1"/>
    </xf>
    <xf numFmtId="4" fontId="1" fillId="0" borderId="12" xfId="42" applyNumberFormat="1" applyFont="1" applyFill="1" applyBorder="1" applyAlignment="1" applyProtection="1">
      <alignment horizontal="center" wrapText="1"/>
      <protection/>
    </xf>
    <xf numFmtId="4" fontId="1" fillId="0" borderId="12" xfId="42" applyNumberFormat="1" applyFont="1" applyFill="1" applyBorder="1" applyAlignment="1" applyProtection="1">
      <alignment horizontal="right" wrapText="1"/>
      <protection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0" xfId="42" applyNumberFormat="1" applyFont="1" applyFill="1" applyBorder="1" applyAlignment="1" applyProtection="1">
      <alignment horizontal="right" wrapText="1"/>
      <protection/>
    </xf>
    <xf numFmtId="4" fontId="1" fillId="0" borderId="0" xfId="0" applyNumberFormat="1" applyFont="1" applyFill="1" applyAlignment="1">
      <alignment horizontal="right" wrapText="1"/>
    </xf>
    <xf numFmtId="0" fontId="1" fillId="0" borderId="0" xfId="42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2" fillId="0" borderId="11" xfId="42" applyNumberFormat="1" applyFont="1" applyFill="1" applyBorder="1" applyAlignment="1" applyProtection="1">
      <alignment horizontal="right" vertical="center"/>
      <protection/>
    </xf>
    <xf numFmtId="4" fontId="2" fillId="0" borderId="0" xfId="42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>
      <alignment horizontal="center"/>
    </xf>
    <xf numFmtId="4" fontId="2" fillId="0" borderId="11" xfId="42" applyNumberFormat="1" applyFont="1" applyFill="1" applyBorder="1" applyAlignment="1" applyProtection="1">
      <alignment horizontal="right"/>
      <protection/>
    </xf>
    <xf numFmtId="4" fontId="2" fillId="0" borderId="0" xfId="42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0" borderId="12" xfId="42" applyNumberFormat="1" applyFont="1" applyFill="1" applyBorder="1" applyAlignment="1" applyProtection="1">
      <alignment horizontal="right" wrapText="1"/>
      <protection/>
    </xf>
    <xf numFmtId="0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2" xfId="42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>
      <alignment horizontal="center"/>
    </xf>
    <xf numFmtId="4" fontId="1" fillId="0" borderId="10" xfId="42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4" fontId="1" fillId="0" borderId="12" xfId="42" applyNumberFormat="1" applyFont="1" applyFill="1" applyBorder="1" applyAlignment="1" applyProtection="1">
      <alignment wrapText="1"/>
      <protection/>
    </xf>
    <xf numFmtId="4" fontId="2" fillId="0" borderId="0" xfId="42" applyNumberFormat="1" applyFont="1" applyFill="1" applyBorder="1" applyAlignment="1" applyProtection="1">
      <alignment wrapText="1"/>
      <protection/>
    </xf>
    <xf numFmtId="4" fontId="2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4" fontId="12" fillId="0" borderId="0" xfId="42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42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wrapText="1"/>
    </xf>
    <xf numFmtId="4" fontId="2" fillId="0" borderId="12" xfId="42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175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/>
    </xf>
    <xf numFmtId="175" fontId="7" fillId="0" borderId="0" xfId="0" applyNumberFormat="1" applyFont="1" applyFill="1" applyAlignment="1">
      <alignment horizontal="center"/>
    </xf>
    <xf numFmtId="175" fontId="7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1" fillId="0" borderId="12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75" fontId="21" fillId="0" borderId="12" xfId="0" applyNumberFormat="1" applyFont="1" applyFill="1" applyBorder="1" applyAlignment="1">
      <alignment horizontal="center"/>
    </xf>
    <xf numFmtId="175" fontId="21" fillId="0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175" fontId="1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75" fontId="1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right" vertical="top" wrapText="1"/>
    </xf>
    <xf numFmtId="0" fontId="18" fillId="0" borderId="17" xfId="0" applyFont="1" applyFill="1" applyBorder="1" applyAlignment="1">
      <alignment horizontal="right"/>
    </xf>
    <xf numFmtId="2" fontId="18" fillId="0" borderId="17" xfId="0" applyNumberFormat="1" applyFont="1" applyFill="1" applyBorder="1" applyAlignment="1">
      <alignment horizontal="center"/>
    </xf>
    <xf numFmtId="175" fontId="18" fillId="0" borderId="17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vertical="top" wrapText="1"/>
    </xf>
    <xf numFmtId="175" fontId="18" fillId="0" borderId="17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justify"/>
    </xf>
    <xf numFmtId="0" fontId="24" fillId="0" borderId="0" xfId="0" applyFont="1" applyFill="1" applyAlignment="1">
      <alignment vertical="justify" wrapText="1"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right" vertical="justify"/>
    </xf>
    <xf numFmtId="0" fontId="25" fillId="0" borderId="0" xfId="0" applyFont="1" applyFill="1" applyAlignment="1">
      <alignment vertical="justify"/>
    </xf>
    <xf numFmtId="0" fontId="26" fillId="0" borderId="0" xfId="0" applyFont="1" applyFill="1" applyAlignment="1">
      <alignment vertical="justify" wrapText="1"/>
    </xf>
    <xf numFmtId="0" fontId="24" fillId="0" borderId="0" xfId="0" applyFont="1" applyFill="1" applyAlignment="1">
      <alignment horizontal="center" vertical="center"/>
    </xf>
    <xf numFmtId="0" fontId="28" fillId="0" borderId="19" xfId="57" applyFont="1" applyFill="1" applyBorder="1" applyAlignment="1">
      <alignment horizontal="center" vertical="center" wrapText="1"/>
      <protection/>
    </xf>
    <xf numFmtId="0" fontId="29" fillId="0" borderId="19" xfId="57" applyFont="1" applyFill="1" applyBorder="1" applyAlignment="1">
      <alignment horizontal="center" vertical="center" wrapText="1"/>
      <protection/>
    </xf>
    <xf numFmtId="0" fontId="28" fillId="0" borderId="19" xfId="57" applyFont="1" applyFill="1" applyBorder="1" applyAlignment="1">
      <alignment horizontal="center" vertical="top" wrapText="1"/>
      <protection/>
    </xf>
    <xf numFmtId="4" fontId="28" fillId="0" borderId="19" xfId="57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 vertical="top" wrapText="1"/>
    </xf>
    <xf numFmtId="0" fontId="30" fillId="0" borderId="0" xfId="0" applyFont="1" applyFill="1" applyAlignment="1">
      <alignment vertical="justify"/>
    </xf>
    <xf numFmtId="0" fontId="29" fillId="0" borderId="20" xfId="0" applyFont="1" applyFill="1" applyBorder="1" applyAlignment="1">
      <alignment vertical="justify" wrapText="1"/>
    </xf>
    <xf numFmtId="0" fontId="26" fillId="0" borderId="0" xfId="0" applyFont="1" applyFill="1" applyBorder="1" applyAlignment="1">
      <alignment vertical="justify" wrapText="1"/>
    </xf>
    <xf numFmtId="0" fontId="30" fillId="0" borderId="0" xfId="0" applyFont="1" applyFill="1" applyAlignment="1">
      <alignment horizontal="justify" vertical="top" wrapText="1"/>
    </xf>
    <xf numFmtId="0" fontId="30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justify" vertical="top"/>
    </xf>
    <xf numFmtId="0" fontId="29" fillId="0" borderId="15" xfId="0" applyFont="1" applyFill="1" applyBorder="1" applyAlignment="1">
      <alignment vertical="justify" wrapText="1"/>
    </xf>
    <xf numFmtId="4" fontId="29" fillId="0" borderId="15" xfId="0" applyNumberFormat="1" applyFont="1" applyFill="1" applyBorder="1" applyAlignment="1">
      <alignment horizontal="right" vertical="justify"/>
    </xf>
    <xf numFmtId="4" fontId="26" fillId="0" borderId="0" xfId="0" applyNumberFormat="1" applyFont="1" applyFill="1" applyBorder="1" applyAlignment="1">
      <alignment horizontal="right" vertical="justify"/>
    </xf>
    <xf numFmtId="0" fontId="1" fillId="0" borderId="0" xfId="57" applyFont="1" applyFill="1" applyBorder="1">
      <alignment/>
      <protection/>
    </xf>
    <xf numFmtId="0" fontId="1" fillId="0" borderId="0" xfId="57" applyFont="1" applyFill="1" applyBorder="1" applyAlignment="1">
      <alignment vertical="justify"/>
      <protection/>
    </xf>
    <xf numFmtId="4" fontId="1" fillId="0" borderId="0" xfId="44" applyNumberFormat="1" applyFont="1" applyFill="1" applyBorder="1" applyAlignment="1" applyProtection="1">
      <alignment horizontal="center" vertical="center"/>
      <protection locked="0"/>
    </xf>
    <xf numFmtId="4" fontId="1" fillId="0" borderId="0" xfId="57" applyNumberFormat="1" applyFont="1" applyFill="1" applyBorder="1" applyAlignment="1">
      <alignment horizontal="right" vertical="justify"/>
      <protection/>
    </xf>
    <xf numFmtId="0" fontId="24" fillId="0" borderId="0" xfId="0" applyFont="1" applyFill="1" applyAlignment="1">
      <alignment horizontal="center" wrapText="1"/>
    </xf>
    <xf numFmtId="4" fontId="24" fillId="0" borderId="0" xfId="0" applyNumberFormat="1" applyFont="1" applyFill="1" applyAlignment="1">
      <alignment horizontal="right"/>
    </xf>
    <xf numFmtId="0" fontId="26" fillId="0" borderId="15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4" fontId="29" fillId="0" borderId="0" xfId="0" applyNumberFormat="1" applyFont="1" applyFill="1" applyBorder="1" applyAlignment="1">
      <alignment horizontal="right" vertical="justify"/>
    </xf>
    <xf numFmtId="4" fontId="30" fillId="0" borderId="0" xfId="0" applyNumberFormat="1" applyFont="1" applyFill="1" applyAlignment="1">
      <alignment horizontal="right" vertical="justify"/>
    </xf>
    <xf numFmtId="0" fontId="30" fillId="0" borderId="0" xfId="0" applyFont="1" applyFill="1" applyAlignment="1">
      <alignment vertical="justify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top"/>
    </xf>
    <xf numFmtId="0" fontId="24" fillId="0" borderId="0" xfId="57" applyFont="1" applyFill="1" applyBorder="1" applyAlignment="1">
      <alignment horizontal="justify" vertical="top" wrapText="1"/>
      <protection/>
    </xf>
    <xf numFmtId="0" fontId="30" fillId="0" borderId="0" xfId="0" applyFont="1" applyFill="1" applyAlignment="1">
      <alignment horizontal="right" vertical="justify"/>
    </xf>
    <xf numFmtId="0" fontId="30" fillId="0" borderId="0" xfId="0" applyFont="1" applyFill="1" applyBorder="1" applyAlignment="1">
      <alignment vertical="justify" wrapText="1"/>
    </xf>
    <xf numFmtId="4" fontId="29" fillId="0" borderId="0" xfId="0" applyNumberFormat="1" applyFont="1" applyFill="1" applyAlignment="1">
      <alignment horizontal="right" vertical="justify"/>
    </xf>
    <xf numFmtId="4" fontId="29" fillId="0" borderId="0" xfId="0" applyNumberFormat="1" applyFont="1" applyFill="1" applyBorder="1" applyAlignment="1">
      <alignment horizontal="right"/>
    </xf>
    <xf numFmtId="0" fontId="25" fillId="0" borderId="16" xfId="0" applyFont="1" applyFill="1" applyBorder="1" applyAlignment="1">
      <alignment vertical="justify" wrapText="1"/>
    </xf>
    <xf numFmtId="0" fontId="32" fillId="0" borderId="17" xfId="0" applyFont="1" applyFill="1" applyBorder="1" applyAlignment="1">
      <alignment horizontal="center"/>
    </xf>
    <xf numFmtId="4" fontId="32" fillId="0" borderId="17" xfId="0" applyNumberFormat="1" applyFont="1" applyFill="1" applyBorder="1" applyAlignment="1">
      <alignment horizontal="right" vertical="justify"/>
    </xf>
    <xf numFmtId="4" fontId="29" fillId="0" borderId="18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right" vertical="justify"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75" fontId="2" fillId="0" borderId="1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7" fillId="0" borderId="22" xfId="0" applyFont="1" applyFill="1" applyBorder="1" applyAlignment="1">
      <alignment horizontal="justify" vertic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justify"/>
    </xf>
    <xf numFmtId="0" fontId="29" fillId="0" borderId="0" xfId="0" applyFont="1" applyAlignment="1">
      <alignment horizontal="left" wrapText="1"/>
    </xf>
    <xf numFmtId="4" fontId="1" fillId="0" borderId="0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209550</xdr:colOff>
      <xdr:row>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G244"/>
  <sheetViews>
    <sheetView view="pageBreakPreview" zoomScaleSheetLayoutView="100" zoomScalePageLayoutView="0" workbookViewId="0" topLeftCell="A220">
      <selection activeCell="I234" sqref="I234"/>
    </sheetView>
  </sheetViews>
  <sheetFormatPr defaultColWidth="9.00390625" defaultRowHeight="12.75"/>
  <cols>
    <col min="1" max="1" width="6.75390625" style="1" customWidth="1"/>
    <col min="2" max="2" width="45.75390625" style="1" customWidth="1"/>
    <col min="3" max="3" width="6.75390625" style="2" customWidth="1"/>
    <col min="4" max="5" width="10.75390625" style="3" customWidth="1"/>
    <col min="6" max="6" width="20.75390625" style="4" customWidth="1"/>
    <col min="7" max="16384" width="9.00390625" style="1" customWidth="1"/>
  </cols>
  <sheetData>
    <row r="4" ht="15.75">
      <c r="B4" s="367" t="s">
        <v>128</v>
      </c>
    </row>
    <row r="5" ht="12.75">
      <c r="B5" s="1" t="s">
        <v>122</v>
      </c>
    </row>
    <row r="9" spans="1:6" ht="15.75">
      <c r="A9" s="5"/>
      <c r="B9" s="368" t="s">
        <v>173</v>
      </c>
      <c r="C9" s="368"/>
      <c r="D9" s="368"/>
      <c r="E9" s="368"/>
      <c r="F9" s="368"/>
    </row>
    <row r="10" spans="1:2" ht="15.75">
      <c r="A10" s="5"/>
      <c r="B10" s="6" t="s">
        <v>174</v>
      </c>
    </row>
    <row r="11" spans="1:2" ht="14.25">
      <c r="A11" s="5"/>
      <c r="B11" s="7" t="s">
        <v>175</v>
      </c>
    </row>
    <row r="12" spans="1:2" ht="15" customHeight="1">
      <c r="A12" s="5"/>
      <c r="B12" s="7"/>
    </row>
    <row r="13" spans="1:2" ht="15" customHeight="1">
      <c r="A13" s="5"/>
      <c r="B13" s="307" t="s">
        <v>133</v>
      </c>
    </row>
    <row r="14" spans="1:6" ht="15" customHeight="1">
      <c r="A14" s="8"/>
      <c r="B14" s="8"/>
      <c r="C14" s="9"/>
      <c r="D14" s="10"/>
      <c r="E14" s="10"/>
      <c r="F14" s="11"/>
    </row>
    <row r="15" spans="1:6" s="2" customFormat="1" ht="12.75">
      <c r="A15" s="2" t="s">
        <v>176</v>
      </c>
      <c r="B15" s="2" t="s">
        <v>177</v>
      </c>
      <c r="C15" s="2" t="s">
        <v>178</v>
      </c>
      <c r="D15" s="12" t="s">
        <v>179</v>
      </c>
      <c r="E15" s="12" t="s">
        <v>180</v>
      </c>
      <c r="F15" s="13" t="s">
        <v>181</v>
      </c>
    </row>
    <row r="16" spans="1:6" s="2" customFormat="1" ht="12.75">
      <c r="A16" s="2" t="s">
        <v>182</v>
      </c>
      <c r="B16" s="2" t="s">
        <v>183</v>
      </c>
      <c r="C16" s="2" t="s">
        <v>184</v>
      </c>
      <c r="D16" s="12"/>
      <c r="E16" s="12" t="s">
        <v>185</v>
      </c>
      <c r="F16" s="13" t="s">
        <v>185</v>
      </c>
    </row>
    <row r="17" spans="1:6" s="2" customFormat="1" ht="12.75">
      <c r="A17"/>
      <c r="B17"/>
      <c r="D17" s="12"/>
      <c r="E17" s="12" t="s">
        <v>186</v>
      </c>
      <c r="F17" s="13" t="s">
        <v>186</v>
      </c>
    </row>
    <row r="18" spans="1:6" s="17" customFormat="1" ht="8.25">
      <c r="A18" s="14"/>
      <c r="B18" s="14"/>
      <c r="C18" s="14"/>
      <c r="D18" s="15"/>
      <c r="E18" s="15"/>
      <c r="F18" s="16"/>
    </row>
    <row r="19" spans="1:6" s="2" customFormat="1" ht="12.75">
      <c r="A19" s="18"/>
      <c r="B19" s="19"/>
      <c r="D19" s="12"/>
      <c r="E19" s="20"/>
      <c r="F19" s="21"/>
    </row>
    <row r="20" spans="1:6" s="2" customFormat="1" ht="12.75">
      <c r="A20" s="22" t="s">
        <v>187</v>
      </c>
      <c r="B20" s="23" t="s">
        <v>188</v>
      </c>
      <c r="D20" s="24"/>
      <c r="E20" s="20"/>
      <c r="F20" s="25"/>
    </row>
    <row r="21" spans="1:6" s="2" customFormat="1" ht="12.75">
      <c r="A21" s="22"/>
      <c r="B21" s="23"/>
      <c r="D21" s="24"/>
      <c r="E21" s="26"/>
      <c r="F21" s="27"/>
    </row>
    <row r="22" spans="1:6" s="2" customFormat="1" ht="12.75">
      <c r="A22" s="28">
        <v>1</v>
      </c>
      <c r="B22" s="29" t="s">
        <v>189</v>
      </c>
      <c r="C22" s="30"/>
      <c r="D22" s="31"/>
      <c r="E22" s="32"/>
      <c r="F22" s="33"/>
    </row>
    <row r="23" spans="1:6" s="2" customFormat="1" ht="12.75">
      <c r="A23" s="28"/>
      <c r="B23" s="29" t="s">
        <v>190</v>
      </c>
      <c r="C23" s="30" t="s">
        <v>191</v>
      </c>
      <c r="D23" s="31">
        <v>1</v>
      </c>
      <c r="E23" s="34"/>
      <c r="F23" s="35">
        <f>D23*E23</f>
        <v>0</v>
      </c>
    </row>
    <row r="24" spans="1:6" s="2" customFormat="1" ht="12.75">
      <c r="A24" s="28"/>
      <c r="B24" s="29"/>
      <c r="C24" s="30"/>
      <c r="D24" s="31"/>
      <c r="E24" s="32"/>
      <c r="F24" s="27"/>
    </row>
    <row r="25" spans="1:6" s="2" customFormat="1" ht="25.5">
      <c r="A25" s="28">
        <v>2</v>
      </c>
      <c r="B25" s="29" t="s">
        <v>192</v>
      </c>
      <c r="C25" s="36"/>
      <c r="D25" s="31"/>
      <c r="E25" s="32"/>
      <c r="F25" s="33"/>
    </row>
    <row r="26" spans="1:6" s="2" customFormat="1" ht="25.5" customHeight="1">
      <c r="A26" s="28"/>
      <c r="B26" s="29" t="s">
        <v>193</v>
      </c>
      <c r="C26" s="30" t="s">
        <v>194</v>
      </c>
      <c r="D26" s="31">
        <v>16.08</v>
      </c>
      <c r="E26" s="32"/>
      <c r="F26" s="35">
        <f>D26*E26</f>
        <v>0</v>
      </c>
    </row>
    <row r="27" spans="1:6" s="2" customFormat="1" ht="25.5" customHeight="1">
      <c r="A27" s="28"/>
      <c r="B27" s="29" t="s">
        <v>195</v>
      </c>
      <c r="C27" s="30" t="s">
        <v>194</v>
      </c>
      <c r="D27" s="31">
        <v>16.08</v>
      </c>
      <c r="E27" s="32"/>
      <c r="F27" s="35">
        <f>D27*E27</f>
        <v>0</v>
      </c>
    </row>
    <row r="28" spans="1:6" s="2" customFormat="1" ht="25.5">
      <c r="A28" s="28"/>
      <c r="B28" s="29" t="s">
        <v>196</v>
      </c>
      <c r="C28" s="30" t="s">
        <v>191</v>
      </c>
      <c r="D28" s="31">
        <v>1</v>
      </c>
      <c r="E28" s="32"/>
      <c r="F28" s="35">
        <f>D28*E28</f>
        <v>0</v>
      </c>
    </row>
    <row r="29" spans="1:6" s="2" customFormat="1" ht="14.25">
      <c r="A29" s="28"/>
      <c r="B29" s="29" t="s">
        <v>197</v>
      </c>
      <c r="C29" s="30" t="s">
        <v>194</v>
      </c>
      <c r="D29" s="31">
        <v>32.16</v>
      </c>
      <c r="E29" s="32"/>
      <c r="F29" s="37">
        <f>D29*E29</f>
        <v>0</v>
      </c>
    </row>
    <row r="30" spans="1:6" s="2" customFormat="1" ht="12.75">
      <c r="A30" s="28"/>
      <c r="B30" s="29"/>
      <c r="C30" s="30"/>
      <c r="D30" s="31"/>
      <c r="E30" s="32"/>
      <c r="F30" s="27"/>
    </row>
    <row r="31" spans="1:6" s="2" customFormat="1" ht="12.75">
      <c r="A31" s="28">
        <v>3</v>
      </c>
      <c r="B31" s="29" t="s">
        <v>198</v>
      </c>
      <c r="C31" s="36"/>
      <c r="D31" s="31"/>
      <c r="E31" s="32"/>
      <c r="F31" s="33"/>
    </row>
    <row r="32" spans="1:6" s="2" customFormat="1" ht="38.25">
      <c r="A32" s="28"/>
      <c r="B32" s="29" t="s">
        <v>199</v>
      </c>
      <c r="C32" s="30" t="s">
        <v>194</v>
      </c>
      <c r="D32" s="31">
        <v>15.46</v>
      </c>
      <c r="E32" s="32"/>
      <c r="F32" s="35">
        <f>D32*E32</f>
        <v>0</v>
      </c>
    </row>
    <row r="33" spans="1:6" s="2" customFormat="1" ht="25.5">
      <c r="A33" s="28"/>
      <c r="B33" s="29" t="s">
        <v>200</v>
      </c>
      <c r="C33" s="30" t="s">
        <v>191</v>
      </c>
      <c r="D33" s="31">
        <v>1</v>
      </c>
      <c r="E33" s="32"/>
      <c r="F33" s="35">
        <f>D33*E33</f>
        <v>0</v>
      </c>
    </row>
    <row r="34" spans="1:6" s="2" customFormat="1" ht="25.5">
      <c r="A34" s="28"/>
      <c r="B34" s="29" t="s">
        <v>201</v>
      </c>
      <c r="C34" s="36" t="s">
        <v>202</v>
      </c>
      <c r="D34" s="31">
        <v>1</v>
      </c>
      <c r="E34" s="32"/>
      <c r="F34" s="35">
        <f>D34*E34</f>
        <v>0</v>
      </c>
    </row>
    <row r="35" spans="1:6" s="2" customFormat="1" ht="14.25">
      <c r="A35" s="28"/>
      <c r="B35" s="29" t="s">
        <v>203</v>
      </c>
      <c r="C35" s="30" t="s">
        <v>194</v>
      </c>
      <c r="D35" s="31">
        <v>15.46</v>
      </c>
      <c r="E35" s="32"/>
      <c r="F35" s="35">
        <f>D35*E35</f>
        <v>0</v>
      </c>
    </row>
    <row r="36" spans="1:6" s="2" customFormat="1" ht="12.75">
      <c r="A36" s="28"/>
      <c r="B36" s="29"/>
      <c r="C36" s="30"/>
      <c r="D36" s="40"/>
      <c r="E36" s="32"/>
      <c r="F36" s="27"/>
    </row>
    <row r="37" spans="1:6" s="2" customFormat="1" ht="12.75">
      <c r="A37" s="41"/>
      <c r="B37" s="42" t="s">
        <v>204</v>
      </c>
      <c r="C37" s="43"/>
      <c r="D37" s="44"/>
      <c r="E37" s="45"/>
      <c r="F37" s="46">
        <f>SUM(F22:F35)</f>
        <v>0</v>
      </c>
    </row>
    <row r="38" spans="1:6" s="2" customFormat="1" ht="12.75">
      <c r="A38" s="28"/>
      <c r="B38" s="29"/>
      <c r="C38" s="30"/>
      <c r="D38" s="40"/>
      <c r="E38" s="32"/>
      <c r="F38" s="27"/>
    </row>
    <row r="39" spans="1:6" s="2" customFormat="1" ht="12.75">
      <c r="A39" s="28"/>
      <c r="B39" s="29"/>
      <c r="C39" s="30"/>
      <c r="D39" s="40"/>
      <c r="E39" s="32"/>
      <c r="F39" s="27"/>
    </row>
    <row r="40" spans="1:6" s="2" customFormat="1" ht="12.75">
      <c r="A40" s="47" t="s">
        <v>205</v>
      </c>
      <c r="B40" s="48" t="s">
        <v>206</v>
      </c>
      <c r="C40" s="49"/>
      <c r="D40" s="50"/>
      <c r="E40" s="51"/>
      <c r="F40" s="52"/>
    </row>
    <row r="41" spans="1:6" s="2" customFormat="1" ht="12.75">
      <c r="A41" s="53"/>
      <c r="B41" s="29"/>
      <c r="C41" s="30"/>
      <c r="D41" s="40"/>
      <c r="E41" s="32"/>
      <c r="F41" s="27"/>
    </row>
    <row r="42" spans="1:6" s="2" customFormat="1" ht="12.75">
      <c r="A42" s="28">
        <v>1</v>
      </c>
      <c r="B42" s="29" t="s">
        <v>207</v>
      </c>
      <c r="C42" s="30"/>
      <c r="D42" s="40"/>
      <c r="E42" s="32"/>
      <c r="F42" s="27"/>
    </row>
    <row r="43" spans="1:6" s="2" customFormat="1" ht="14.25">
      <c r="A43" s="28"/>
      <c r="B43" s="29" t="s">
        <v>208</v>
      </c>
      <c r="C43" s="30" t="s">
        <v>209</v>
      </c>
      <c r="D43" s="38">
        <v>141.31</v>
      </c>
      <c r="E43" s="32"/>
      <c r="F43" s="37">
        <f>D43*E43</f>
        <v>0</v>
      </c>
    </row>
    <row r="44" spans="1:6" s="2" customFormat="1" ht="12.75">
      <c r="A44" s="28"/>
      <c r="B44" s="29"/>
      <c r="C44" s="30"/>
      <c r="D44" s="31"/>
      <c r="E44" s="32"/>
      <c r="F44" s="27"/>
    </row>
    <row r="45" spans="1:6" s="2" customFormat="1" ht="25.5">
      <c r="A45" s="28">
        <v>2</v>
      </c>
      <c r="B45" s="29" t="s">
        <v>210</v>
      </c>
      <c r="C45" s="30"/>
      <c r="D45" s="31"/>
      <c r="E45" s="4"/>
      <c r="F45" s="27"/>
    </row>
    <row r="46" spans="1:6" s="2" customFormat="1" ht="14.25">
      <c r="A46" s="28"/>
      <c r="B46" s="29" t="s">
        <v>211</v>
      </c>
      <c r="C46" s="30" t="s">
        <v>194</v>
      </c>
      <c r="D46" s="38">
        <v>459.43</v>
      </c>
      <c r="E46" s="32"/>
      <c r="F46" s="37">
        <f>D46*E46</f>
        <v>0</v>
      </c>
    </row>
    <row r="47" spans="1:6" s="2" customFormat="1" ht="12.75">
      <c r="A47" s="28"/>
      <c r="B47" s="29"/>
      <c r="C47" s="30"/>
      <c r="D47" s="38"/>
      <c r="E47" s="4"/>
      <c r="F47" s="27"/>
    </row>
    <row r="48" spans="1:6" s="2" customFormat="1" ht="38.25">
      <c r="A48" s="28">
        <v>3</v>
      </c>
      <c r="B48" s="29" t="s">
        <v>212</v>
      </c>
      <c r="C48" s="30"/>
      <c r="D48" s="38"/>
      <c r="E48" s="4"/>
      <c r="F48" s="27"/>
    </row>
    <row r="49" spans="1:6" s="2" customFormat="1" ht="14.25">
      <c r="A49" s="28"/>
      <c r="B49" s="29" t="s">
        <v>211</v>
      </c>
      <c r="C49" s="30" t="s">
        <v>194</v>
      </c>
      <c r="D49" s="38">
        <v>0.68</v>
      </c>
      <c r="E49" s="4"/>
      <c r="F49" s="37">
        <f>D49*E49</f>
        <v>0</v>
      </c>
    </row>
    <row r="50" spans="1:6" s="2" customFormat="1" ht="12.75">
      <c r="A50" s="28"/>
      <c r="B50" s="29"/>
      <c r="C50" s="30"/>
      <c r="D50" s="38"/>
      <c r="E50" s="4"/>
      <c r="F50" s="27"/>
    </row>
    <row r="51" spans="1:6" s="2" customFormat="1" ht="38.25">
      <c r="A51" s="28">
        <v>4</v>
      </c>
      <c r="B51" s="29" t="s">
        <v>213</v>
      </c>
      <c r="C51" s="30"/>
      <c r="D51" s="38"/>
      <c r="E51" s="4"/>
      <c r="F51" s="27"/>
    </row>
    <row r="52" spans="1:6" s="2" customFormat="1" ht="14.25">
      <c r="A52" s="28"/>
      <c r="B52" s="29" t="s">
        <v>211</v>
      </c>
      <c r="C52" s="30" t="s">
        <v>194</v>
      </c>
      <c r="D52" s="38">
        <v>1.02</v>
      </c>
      <c r="E52" s="4"/>
      <c r="F52" s="37">
        <f>D52*E52</f>
        <v>0</v>
      </c>
    </row>
    <row r="53" spans="1:6" s="2" customFormat="1" ht="12.75">
      <c r="A53" s="28"/>
      <c r="B53" s="29"/>
      <c r="C53" s="30"/>
      <c r="D53" s="38"/>
      <c r="E53" s="4"/>
      <c r="F53" s="27"/>
    </row>
    <row r="54" spans="1:6" s="2" customFormat="1" ht="51">
      <c r="A54" s="28">
        <v>5</v>
      </c>
      <c r="B54" s="29" t="s">
        <v>214</v>
      </c>
      <c r="C54" s="30"/>
      <c r="D54" s="38"/>
      <c r="E54" s="4"/>
      <c r="F54" s="27"/>
    </row>
    <row r="55" spans="1:6" s="2" customFormat="1" ht="14.25">
      <c r="A55" s="28"/>
      <c r="B55" s="29" t="s">
        <v>208</v>
      </c>
      <c r="C55" s="30" t="s">
        <v>209</v>
      </c>
      <c r="D55" s="38">
        <v>84</v>
      </c>
      <c r="E55" s="4"/>
      <c r="F55" s="37">
        <f>D55*E55</f>
        <v>0</v>
      </c>
    </row>
    <row r="56" spans="1:6" s="2" customFormat="1" ht="12.75">
      <c r="A56" s="28"/>
      <c r="B56" s="29"/>
      <c r="C56" s="30"/>
      <c r="D56" s="38"/>
      <c r="E56" s="4"/>
      <c r="F56" s="27"/>
    </row>
    <row r="57" spans="1:6" s="2" customFormat="1" ht="63.75">
      <c r="A57" s="28">
        <v>6</v>
      </c>
      <c r="B57" s="29" t="s">
        <v>215</v>
      </c>
      <c r="C57" s="30"/>
      <c r="D57" s="38"/>
      <c r="E57" s="4"/>
      <c r="F57" s="27"/>
    </row>
    <row r="58" spans="1:6" s="2" customFormat="1" ht="14.25">
      <c r="A58" s="28"/>
      <c r="B58" s="29" t="s">
        <v>211</v>
      </c>
      <c r="C58" s="30" t="s">
        <v>194</v>
      </c>
      <c r="D58" s="38">
        <v>3.25</v>
      </c>
      <c r="E58" s="4"/>
      <c r="F58" s="37">
        <f>D58*E58</f>
        <v>0</v>
      </c>
    </row>
    <row r="59" spans="1:6" s="2" customFormat="1" ht="12.75">
      <c r="A59" s="28"/>
      <c r="B59" s="29"/>
      <c r="C59" s="30"/>
      <c r="D59" s="38"/>
      <c r="E59" s="4"/>
      <c r="F59" s="27"/>
    </row>
    <row r="60" spans="1:6" s="2" customFormat="1" ht="51">
      <c r="A60" s="54">
        <v>7</v>
      </c>
      <c r="B60" s="29" t="s">
        <v>216</v>
      </c>
      <c r="C60" s="30"/>
      <c r="D60" s="38"/>
      <c r="E60" s="4"/>
      <c r="F60" s="27"/>
    </row>
    <row r="61" spans="1:6" s="2" customFormat="1" ht="14.25">
      <c r="A61" s="28"/>
      <c r="B61" s="29" t="s">
        <v>211</v>
      </c>
      <c r="C61" s="30" t="s">
        <v>194</v>
      </c>
      <c r="D61" s="55">
        <v>146.31</v>
      </c>
      <c r="E61" s="32"/>
      <c r="F61" s="37">
        <f>D61*E61</f>
        <v>0</v>
      </c>
    </row>
    <row r="62" spans="1:6" s="2" customFormat="1" ht="12.75">
      <c r="A62" s="28"/>
      <c r="B62" s="29"/>
      <c r="C62" s="30"/>
      <c r="D62" s="55"/>
      <c r="E62" s="32"/>
      <c r="F62" s="37"/>
    </row>
    <row r="63" spans="1:6" s="2" customFormat="1" ht="38.25">
      <c r="A63" s="28">
        <v>8</v>
      </c>
      <c r="B63" s="29" t="s">
        <v>217</v>
      </c>
      <c r="C63" s="30"/>
      <c r="D63" s="55"/>
      <c r="E63" s="32"/>
      <c r="F63" s="37"/>
    </row>
    <row r="64" spans="1:6" s="2" customFormat="1" ht="14.25">
      <c r="A64" s="28"/>
      <c r="B64" s="29" t="s">
        <v>211</v>
      </c>
      <c r="C64" s="30" t="s">
        <v>194</v>
      </c>
      <c r="D64" s="55">
        <v>15.68</v>
      </c>
      <c r="E64" s="32"/>
      <c r="F64" s="37">
        <f>D64*E64</f>
        <v>0</v>
      </c>
    </row>
    <row r="65" spans="1:6" s="2" customFormat="1" ht="12.75">
      <c r="A65" s="28"/>
      <c r="B65" s="29"/>
      <c r="C65" s="30"/>
      <c r="D65" s="56"/>
      <c r="E65" s="32"/>
      <c r="F65" s="37"/>
    </row>
    <row r="66" spans="1:6" s="2" customFormat="1" ht="12.75">
      <c r="A66" s="41"/>
      <c r="B66" s="42" t="s">
        <v>218</v>
      </c>
      <c r="C66" s="43"/>
      <c r="D66" s="44"/>
      <c r="E66" s="45"/>
      <c r="F66" s="46">
        <f>SUM(F42:F64)</f>
        <v>0</v>
      </c>
    </row>
    <row r="67" spans="1:6" s="2" customFormat="1" ht="12.75">
      <c r="A67" s="28"/>
      <c r="B67" s="29"/>
      <c r="C67" s="30"/>
      <c r="D67" s="40"/>
      <c r="E67" s="32"/>
      <c r="F67" s="27"/>
    </row>
    <row r="68" spans="1:6" s="2" customFormat="1" ht="12.75">
      <c r="A68" s="28"/>
      <c r="B68" s="29"/>
      <c r="C68" s="30"/>
      <c r="D68" s="40"/>
      <c r="E68" s="32"/>
      <c r="F68" s="27"/>
    </row>
    <row r="69" spans="1:6" s="2" customFormat="1" ht="12.75">
      <c r="A69" s="47" t="s">
        <v>219</v>
      </c>
      <c r="B69" s="48" t="s">
        <v>220</v>
      </c>
      <c r="C69" s="30"/>
      <c r="D69" s="40"/>
      <c r="E69" s="32"/>
      <c r="F69" s="27"/>
    </row>
    <row r="70" spans="1:6" s="2" customFormat="1" ht="12.75">
      <c r="A70" s="47"/>
      <c r="B70" s="48"/>
      <c r="C70" s="30"/>
      <c r="D70" s="40"/>
      <c r="E70" s="32"/>
      <c r="F70" s="27"/>
    </row>
    <row r="71" spans="1:6" s="2" customFormat="1" ht="51">
      <c r="A71" s="57">
        <v>1</v>
      </c>
      <c r="B71" s="58" t="s">
        <v>221</v>
      </c>
      <c r="C71" s="59"/>
      <c r="D71" s="60"/>
      <c r="E71" s="32"/>
      <c r="F71" s="27"/>
    </row>
    <row r="72" spans="1:6" s="2" customFormat="1" ht="14.25">
      <c r="A72" s="57"/>
      <c r="B72" s="29" t="s">
        <v>208</v>
      </c>
      <c r="C72" s="30" t="s">
        <v>209</v>
      </c>
      <c r="D72" s="38">
        <v>9.6</v>
      </c>
      <c r="E72" s="32"/>
      <c r="F72" s="37">
        <f>D72*E72</f>
        <v>0</v>
      </c>
    </row>
    <row r="73" spans="1:6" s="2" customFormat="1" ht="12.75">
      <c r="A73" s="28"/>
      <c r="B73" s="29"/>
      <c r="C73" s="30"/>
      <c r="D73" s="31"/>
      <c r="E73" s="32"/>
      <c r="F73" s="27"/>
    </row>
    <row r="74" spans="1:6" s="2" customFormat="1" ht="25.5">
      <c r="A74" s="28">
        <v>2</v>
      </c>
      <c r="B74" s="29" t="s">
        <v>222</v>
      </c>
      <c r="C74" s="30"/>
      <c r="D74" s="31"/>
      <c r="E74" s="32"/>
      <c r="F74" s="27"/>
    </row>
    <row r="75" spans="1:6" s="2" customFormat="1" ht="14.25">
      <c r="A75" s="28"/>
      <c r="B75" s="29" t="s">
        <v>208</v>
      </c>
      <c r="C75" s="30" t="s">
        <v>209</v>
      </c>
      <c r="D75" s="38">
        <v>9.6</v>
      </c>
      <c r="E75" s="61"/>
      <c r="F75" s="37">
        <f>D75*E75</f>
        <v>0</v>
      </c>
    </row>
    <row r="76" spans="1:6" s="2" customFormat="1" ht="12.75">
      <c r="A76" s="28"/>
      <c r="B76" s="29"/>
      <c r="C76" s="30"/>
      <c r="D76" s="31"/>
      <c r="E76" s="32"/>
      <c r="F76" s="27"/>
    </row>
    <row r="77" spans="1:6" s="2" customFormat="1" ht="51">
      <c r="A77" s="28">
        <v>3</v>
      </c>
      <c r="B77" s="29" t="s">
        <v>223</v>
      </c>
      <c r="C77" s="30"/>
      <c r="D77" s="31"/>
      <c r="E77" s="32"/>
      <c r="F77" s="27"/>
    </row>
    <row r="78" spans="1:6" s="2" customFormat="1" ht="14.25">
      <c r="A78" s="28"/>
      <c r="B78" s="29" t="s">
        <v>224</v>
      </c>
      <c r="C78" s="30" t="s">
        <v>194</v>
      </c>
      <c r="D78" s="31">
        <v>1.92</v>
      </c>
      <c r="E78" s="32"/>
      <c r="F78" s="37">
        <f>D78*E78</f>
        <v>0</v>
      </c>
    </row>
    <row r="79" spans="1:6" s="2" customFormat="1" ht="12.75">
      <c r="A79" s="62"/>
      <c r="B79" s="63"/>
      <c r="C79" s="64"/>
      <c r="D79" s="65"/>
      <c r="E79" s="66"/>
      <c r="F79" s="67"/>
    </row>
    <row r="80" spans="1:6" s="2" customFormat="1" ht="12.75">
      <c r="A80" s="41"/>
      <c r="B80" s="42" t="s">
        <v>225</v>
      </c>
      <c r="C80" s="43"/>
      <c r="D80" s="44"/>
      <c r="E80" s="45"/>
      <c r="F80" s="46">
        <f>SUM(F71:F78)</f>
        <v>0</v>
      </c>
    </row>
    <row r="81" spans="1:6" s="2" customFormat="1" ht="12.75">
      <c r="A81" s="53"/>
      <c r="B81" s="48"/>
      <c r="C81" s="30"/>
      <c r="D81" s="40"/>
      <c r="E81" s="32"/>
      <c r="F81" s="52"/>
    </row>
    <row r="82" spans="1:6" ht="12.75">
      <c r="A82" s="53"/>
      <c r="B82" s="29"/>
      <c r="C82" s="30"/>
      <c r="D82" s="40"/>
      <c r="E82" s="32"/>
      <c r="F82" s="27"/>
    </row>
    <row r="83" spans="1:6" s="5" customFormat="1" ht="12.75">
      <c r="A83" s="47" t="s">
        <v>226</v>
      </c>
      <c r="B83" s="48" t="s">
        <v>227</v>
      </c>
      <c r="C83" s="68" t="s">
        <v>228</v>
      </c>
      <c r="D83" s="50"/>
      <c r="E83" s="51"/>
      <c r="F83" s="52"/>
    </row>
    <row r="84" spans="1:6" ht="12.75">
      <c r="A84" s="53"/>
      <c r="B84" s="29"/>
      <c r="C84" s="30"/>
      <c r="D84" s="40"/>
      <c r="E84" s="32"/>
      <c r="F84" s="27"/>
    </row>
    <row r="85" spans="1:6" ht="51">
      <c r="A85" s="28">
        <v>1</v>
      </c>
      <c r="B85" s="58" t="s">
        <v>229</v>
      </c>
      <c r="C85" s="49"/>
      <c r="D85" s="40"/>
      <c r="E85" s="32"/>
      <c r="F85" s="27"/>
    </row>
    <row r="86" spans="1:6" ht="15.75">
      <c r="A86" s="53"/>
      <c r="B86" s="29" t="s">
        <v>230</v>
      </c>
      <c r="C86" s="30" t="s">
        <v>231</v>
      </c>
      <c r="D86" s="31">
        <v>14.13</v>
      </c>
      <c r="E86" s="32"/>
      <c r="F86" s="37">
        <f>D86*E86</f>
        <v>0</v>
      </c>
    </row>
    <row r="87" spans="1:6" ht="12.75">
      <c r="A87" s="53"/>
      <c r="B87" s="29"/>
      <c r="C87" s="30"/>
      <c r="D87" s="31"/>
      <c r="E87" s="32"/>
      <c r="F87" s="27"/>
    </row>
    <row r="88" spans="1:6" ht="38.25">
      <c r="A88" s="28">
        <v>2</v>
      </c>
      <c r="B88" s="29" t="s">
        <v>232</v>
      </c>
      <c r="C88" s="30"/>
      <c r="D88" s="31"/>
      <c r="E88" s="32"/>
      <c r="F88" s="27"/>
    </row>
    <row r="89" spans="1:6" ht="15.75">
      <c r="A89" s="53"/>
      <c r="B89" s="29" t="s">
        <v>230</v>
      </c>
      <c r="C89" s="30" t="s">
        <v>231</v>
      </c>
      <c r="D89" s="31">
        <v>7.07</v>
      </c>
      <c r="E89" s="69"/>
      <c r="F89" s="37">
        <f>D89*E89</f>
        <v>0</v>
      </c>
    </row>
    <row r="90" spans="1:6" ht="12.75">
      <c r="A90" s="53"/>
      <c r="B90" s="29"/>
      <c r="C90" s="30"/>
      <c r="D90" s="31"/>
      <c r="E90" s="32"/>
      <c r="F90" s="27"/>
    </row>
    <row r="91" spans="1:6" ht="51">
      <c r="A91" s="28">
        <v>3</v>
      </c>
      <c r="B91" s="29" t="s">
        <v>233</v>
      </c>
      <c r="C91" s="30"/>
      <c r="D91" s="31"/>
      <c r="E91" s="32"/>
      <c r="F91" s="27"/>
    </row>
    <row r="92" spans="1:6" ht="14.25">
      <c r="A92" s="28"/>
      <c r="B92" s="29" t="s">
        <v>234</v>
      </c>
      <c r="C92" s="30" t="s">
        <v>194</v>
      </c>
      <c r="D92" s="55">
        <v>25.7</v>
      </c>
      <c r="E92" s="32"/>
      <c r="F92" s="37">
        <f>D92*E92</f>
        <v>0</v>
      </c>
    </row>
    <row r="93" spans="1:6" ht="12.75">
      <c r="A93" s="28"/>
      <c r="B93" s="29"/>
      <c r="C93" s="30"/>
      <c r="D93" s="55"/>
      <c r="E93" s="32"/>
      <c r="F93" s="37"/>
    </row>
    <row r="94" spans="1:6" ht="51">
      <c r="A94" s="57">
        <v>4</v>
      </c>
      <c r="B94" s="29" t="s">
        <v>235</v>
      </c>
      <c r="C94" s="70"/>
      <c r="D94" s="71"/>
      <c r="E94" s="51"/>
      <c r="F94" s="52"/>
    </row>
    <row r="95" spans="1:6" ht="14.25">
      <c r="A95" s="47"/>
      <c r="B95" s="29" t="s">
        <v>236</v>
      </c>
      <c r="C95" s="30" t="s">
        <v>194</v>
      </c>
      <c r="D95" s="72">
        <v>1.3</v>
      </c>
      <c r="E95" s="61"/>
      <c r="F95" s="37">
        <f>D95*E95</f>
        <v>0</v>
      </c>
    </row>
    <row r="96" spans="1:6" ht="12.75">
      <c r="A96" s="47"/>
      <c r="B96" s="29"/>
      <c r="C96" s="30"/>
      <c r="D96" s="72"/>
      <c r="E96" s="61"/>
      <c r="F96" s="37"/>
    </row>
    <row r="97" spans="1:6" ht="51">
      <c r="A97" s="57">
        <v>5</v>
      </c>
      <c r="B97" s="29" t="s">
        <v>237</v>
      </c>
      <c r="C97" s="70"/>
      <c r="D97" s="71"/>
      <c r="E97" s="51"/>
      <c r="F97" s="52"/>
    </row>
    <row r="98" spans="1:6" ht="14.25">
      <c r="A98" s="47"/>
      <c r="B98" s="29" t="s">
        <v>236</v>
      </c>
      <c r="C98" s="30" t="s">
        <v>194</v>
      </c>
      <c r="D98" s="72">
        <v>64.15</v>
      </c>
      <c r="E98" s="61"/>
      <c r="F98" s="37">
        <f>D98*E98</f>
        <v>0</v>
      </c>
    </row>
    <row r="99" spans="1:6" ht="12.75">
      <c r="A99" s="47"/>
      <c r="B99" s="29"/>
      <c r="C99" s="30"/>
      <c r="D99" s="72"/>
      <c r="E99" s="61"/>
      <c r="F99" s="37"/>
    </row>
    <row r="100" spans="1:6" ht="38.25">
      <c r="A100" s="28">
        <v>6</v>
      </c>
      <c r="B100" s="29" t="s">
        <v>238</v>
      </c>
      <c r="C100" s="30"/>
      <c r="D100" s="38"/>
      <c r="E100" s="4"/>
      <c r="F100" s="27"/>
    </row>
    <row r="101" spans="1:6" ht="14.25">
      <c r="A101" s="28"/>
      <c r="B101" s="29" t="s">
        <v>236</v>
      </c>
      <c r="C101" s="30" t="s">
        <v>194</v>
      </c>
      <c r="D101" s="38">
        <v>8.18</v>
      </c>
      <c r="E101" s="32"/>
      <c r="F101" s="37">
        <f>D101*E101</f>
        <v>0</v>
      </c>
    </row>
    <row r="102" spans="1:6" ht="12.75">
      <c r="A102" s="28"/>
      <c r="B102" s="29"/>
      <c r="C102" s="30"/>
      <c r="D102" s="38"/>
      <c r="E102" s="32"/>
      <c r="F102" s="37"/>
    </row>
    <row r="103" spans="1:6" ht="38.25">
      <c r="A103" s="28">
        <v>7</v>
      </c>
      <c r="B103" s="29" t="s">
        <v>239</v>
      </c>
      <c r="C103" s="30"/>
      <c r="D103" s="38"/>
      <c r="E103" s="32"/>
      <c r="F103" s="37"/>
    </row>
    <row r="104" spans="1:6" ht="14.25">
      <c r="A104" s="28"/>
      <c r="B104" s="29" t="s">
        <v>208</v>
      </c>
      <c r="C104" s="30" t="s">
        <v>209</v>
      </c>
      <c r="D104" s="38">
        <v>106.3</v>
      </c>
      <c r="E104" s="32"/>
      <c r="F104" s="37">
        <f>D104*E104</f>
        <v>0</v>
      </c>
    </row>
    <row r="105" spans="1:6" ht="12.75">
      <c r="A105" s="28"/>
      <c r="B105" s="70"/>
      <c r="C105" s="70"/>
      <c r="D105" s="38"/>
      <c r="E105" s="32"/>
      <c r="F105" s="37"/>
    </row>
    <row r="106" spans="1:6" ht="63.75">
      <c r="A106" s="28">
        <v>8</v>
      </c>
      <c r="B106" s="73" t="s">
        <v>240</v>
      </c>
      <c r="C106" s="70"/>
      <c r="D106" s="38"/>
      <c r="E106" s="32"/>
      <c r="F106" s="37"/>
    </row>
    <row r="107" spans="1:6" ht="14.25">
      <c r="A107" s="28"/>
      <c r="B107" s="29" t="s">
        <v>208</v>
      </c>
      <c r="C107" s="30" t="s">
        <v>209</v>
      </c>
      <c r="D107" s="38">
        <v>78.4</v>
      </c>
      <c r="E107" s="32"/>
      <c r="F107" s="37">
        <f>D107*E107</f>
        <v>0</v>
      </c>
    </row>
    <row r="108" spans="1:6" ht="12.75">
      <c r="A108" s="28"/>
      <c r="B108" s="29"/>
      <c r="C108" s="30"/>
      <c r="D108" s="38"/>
      <c r="E108" s="32"/>
      <c r="F108" s="37"/>
    </row>
    <row r="109" spans="1:6" ht="38.25">
      <c r="A109" s="28">
        <v>9</v>
      </c>
      <c r="B109" s="29" t="s">
        <v>241</v>
      </c>
      <c r="C109" s="30"/>
      <c r="D109" s="38"/>
      <c r="E109" s="32"/>
      <c r="F109" s="37"/>
    </row>
    <row r="110" spans="1:6" ht="12.75">
      <c r="A110" s="28"/>
      <c r="B110" s="29" t="s">
        <v>242</v>
      </c>
      <c r="C110" s="30" t="s">
        <v>202</v>
      </c>
      <c r="D110" s="74">
        <v>1</v>
      </c>
      <c r="E110" s="32"/>
      <c r="F110" s="37">
        <f>E110*D110</f>
        <v>0</v>
      </c>
    </row>
    <row r="111" spans="1:6" ht="12.75">
      <c r="A111" s="75"/>
      <c r="B111" s="63"/>
      <c r="C111" s="64"/>
      <c r="D111" s="76"/>
      <c r="E111" s="77"/>
      <c r="F111" s="67"/>
    </row>
    <row r="112" spans="1:6" ht="12.75">
      <c r="A112" s="78"/>
      <c r="B112" s="42" t="s">
        <v>243</v>
      </c>
      <c r="C112" s="43"/>
      <c r="D112" s="44"/>
      <c r="E112" s="45"/>
      <c r="F112" s="46">
        <f>SUM(F85:F110)</f>
        <v>0</v>
      </c>
    </row>
    <row r="113" spans="1:6" ht="12.75">
      <c r="A113" s="79"/>
      <c r="B113" s="29"/>
      <c r="C113" s="30"/>
      <c r="D113" s="40"/>
      <c r="E113" s="32"/>
      <c r="F113" s="27"/>
    </row>
    <row r="114" spans="1:6" ht="12.75">
      <c r="A114" s="28"/>
      <c r="B114" s="29"/>
      <c r="C114" s="30"/>
      <c r="D114" s="40"/>
      <c r="E114" s="32"/>
      <c r="F114" s="27"/>
    </row>
    <row r="115" spans="1:6" ht="12.75">
      <c r="A115" s="80" t="s">
        <v>244</v>
      </c>
      <c r="B115" s="81" t="s">
        <v>245</v>
      </c>
      <c r="C115" s="82"/>
      <c r="D115" s="83"/>
      <c r="E115" s="84"/>
      <c r="F115" s="85"/>
    </row>
    <row r="116" spans="1:6" ht="12.75">
      <c r="A116" s="86"/>
      <c r="B116" s="86"/>
      <c r="C116" s="82"/>
      <c r="D116" s="83"/>
      <c r="E116" s="84"/>
      <c r="F116" s="85"/>
    </row>
    <row r="117" spans="1:6" ht="25.5">
      <c r="A117" s="87">
        <v>1</v>
      </c>
      <c r="B117" s="86" t="s">
        <v>246</v>
      </c>
      <c r="C117" s="82"/>
      <c r="D117" s="84"/>
      <c r="E117" s="84"/>
      <c r="F117" s="85"/>
    </row>
    <row r="118" spans="1:6" ht="12.75">
      <c r="A118" s="86"/>
      <c r="B118" s="86" t="s">
        <v>247</v>
      </c>
      <c r="C118" s="82"/>
      <c r="D118" s="84"/>
      <c r="E118" s="84"/>
      <c r="F118" s="85"/>
    </row>
    <row r="119" spans="1:6" ht="12.75">
      <c r="A119" s="86"/>
      <c r="B119" s="86" t="s">
        <v>248</v>
      </c>
      <c r="C119" s="82" t="s">
        <v>249</v>
      </c>
      <c r="D119" s="88">
        <v>1400</v>
      </c>
      <c r="E119" s="84"/>
      <c r="F119" s="85">
        <f>E119*D119</f>
        <v>0</v>
      </c>
    </row>
    <row r="120" spans="1:6" ht="12.75">
      <c r="A120" s="86"/>
      <c r="B120" s="86" t="s">
        <v>250</v>
      </c>
      <c r="C120" s="82" t="s">
        <v>249</v>
      </c>
      <c r="D120" s="88">
        <v>1820</v>
      </c>
      <c r="E120" s="84"/>
      <c r="F120" s="85">
        <f>E120*D120</f>
        <v>0</v>
      </c>
    </row>
    <row r="121" spans="1:6" ht="12.75">
      <c r="A121" s="86"/>
      <c r="B121" s="86" t="s">
        <v>251</v>
      </c>
      <c r="C121" s="82" t="s">
        <v>249</v>
      </c>
      <c r="D121" s="88">
        <v>220</v>
      </c>
      <c r="E121" s="84"/>
      <c r="F121" s="85">
        <f>E121*D121</f>
        <v>0</v>
      </c>
    </row>
    <row r="122" spans="1:6" ht="12.75">
      <c r="A122" s="86"/>
      <c r="B122" s="86"/>
      <c r="C122" s="82"/>
      <c r="D122" s="83"/>
      <c r="E122" s="84"/>
      <c r="F122" s="85"/>
    </row>
    <row r="123" spans="1:6" ht="12.75">
      <c r="A123" s="89"/>
      <c r="B123" s="90" t="s">
        <v>252</v>
      </c>
      <c r="C123" s="91"/>
      <c r="D123" s="92"/>
      <c r="E123" s="93"/>
      <c r="F123" s="94">
        <f>SUM(F119:F121)</f>
        <v>0</v>
      </c>
    </row>
    <row r="124" spans="1:6" ht="12.75">
      <c r="A124" s="28"/>
      <c r="B124" s="29"/>
      <c r="C124" s="30"/>
      <c r="D124" s="40"/>
      <c r="E124" s="32"/>
      <c r="F124" s="27"/>
    </row>
    <row r="125" spans="1:6" ht="12.75">
      <c r="A125" s="28"/>
      <c r="B125" s="29"/>
      <c r="C125" s="30"/>
      <c r="D125" s="40"/>
      <c r="E125" s="32"/>
      <c r="F125" s="27"/>
    </row>
    <row r="126" spans="1:6" s="5" customFormat="1" ht="12.75">
      <c r="A126" s="47" t="s">
        <v>253</v>
      </c>
      <c r="B126" s="48" t="s">
        <v>254</v>
      </c>
      <c r="C126" s="49"/>
      <c r="D126" s="50"/>
      <c r="E126" s="51"/>
      <c r="F126" s="52"/>
    </row>
    <row r="127" spans="1:6" s="5" customFormat="1" ht="12.75">
      <c r="A127" s="47"/>
      <c r="B127" s="48"/>
      <c r="C127" s="49"/>
      <c r="D127" s="50"/>
      <c r="E127" s="51"/>
      <c r="F127" s="52"/>
    </row>
    <row r="128" spans="1:6" s="5" customFormat="1" ht="51">
      <c r="A128" s="57">
        <v>1</v>
      </c>
      <c r="B128" s="29" t="s">
        <v>255</v>
      </c>
      <c r="C128" s="30"/>
      <c r="D128" s="50"/>
      <c r="E128" s="51"/>
      <c r="F128" s="52"/>
    </row>
    <row r="129" spans="1:6" s="5" customFormat="1" ht="15.75">
      <c r="A129" s="47"/>
      <c r="B129" s="29" t="s">
        <v>256</v>
      </c>
      <c r="C129" s="30" t="s">
        <v>257</v>
      </c>
      <c r="D129" s="72">
        <v>317.91</v>
      </c>
      <c r="E129" s="32"/>
      <c r="F129" s="37">
        <f>D129*E129</f>
        <v>0</v>
      </c>
    </row>
    <row r="130" spans="1:6" ht="12.75">
      <c r="A130" s="79"/>
      <c r="B130" s="29"/>
      <c r="C130" s="30"/>
      <c r="D130" s="40"/>
      <c r="E130" s="32"/>
      <c r="F130" s="27"/>
    </row>
    <row r="131" spans="1:6" ht="51">
      <c r="A131" s="54">
        <v>2</v>
      </c>
      <c r="B131" s="29" t="s">
        <v>258</v>
      </c>
      <c r="C131" s="30"/>
      <c r="D131" s="40"/>
      <c r="E131" s="4"/>
      <c r="F131" s="27"/>
    </row>
    <row r="132" spans="1:6" ht="14.25">
      <c r="A132" s="28"/>
      <c r="B132" s="29" t="s">
        <v>259</v>
      </c>
      <c r="C132" s="30" t="s">
        <v>209</v>
      </c>
      <c r="D132" s="38">
        <v>329.57</v>
      </c>
      <c r="E132" s="32"/>
      <c r="F132" s="37">
        <f>D132*E132</f>
        <v>0</v>
      </c>
    </row>
    <row r="133" spans="1:6" ht="12.75">
      <c r="A133" s="28"/>
      <c r="B133" s="29"/>
      <c r="C133" s="30"/>
      <c r="D133" s="38"/>
      <c r="E133" s="32"/>
      <c r="F133" s="37"/>
    </row>
    <row r="134" spans="1:6" ht="51">
      <c r="A134" s="28">
        <v>3</v>
      </c>
      <c r="B134" s="29" t="s">
        <v>260</v>
      </c>
      <c r="C134" s="30"/>
      <c r="D134" s="38"/>
      <c r="E134" s="32"/>
      <c r="F134" s="37"/>
    </row>
    <row r="135" spans="1:6" ht="14.25">
      <c r="A135" s="28"/>
      <c r="B135" s="29" t="s">
        <v>208</v>
      </c>
      <c r="C135" s="30" t="s">
        <v>209</v>
      </c>
      <c r="D135" s="31">
        <v>111.17</v>
      </c>
      <c r="E135" s="32"/>
      <c r="F135" s="37">
        <f>D135*E135</f>
        <v>0</v>
      </c>
    </row>
    <row r="136" spans="1:6" ht="12.75">
      <c r="A136" s="28"/>
      <c r="B136" s="29"/>
      <c r="C136" s="30"/>
      <c r="D136" s="31"/>
      <c r="E136" s="32"/>
      <c r="F136" s="37"/>
    </row>
    <row r="137" spans="1:6" ht="76.5">
      <c r="A137" s="28">
        <v>4</v>
      </c>
      <c r="B137" s="29" t="s">
        <v>261</v>
      </c>
      <c r="C137" s="30"/>
      <c r="D137" s="31"/>
      <c r="E137" s="32"/>
      <c r="F137" s="37"/>
    </row>
    <row r="138" spans="1:6" ht="14.25">
      <c r="A138" s="28"/>
      <c r="B138" s="29" t="s">
        <v>236</v>
      </c>
      <c r="C138" s="30"/>
      <c r="D138" s="31"/>
      <c r="E138" s="32"/>
      <c r="F138" s="37"/>
    </row>
    <row r="139" spans="1:6" ht="14.25">
      <c r="A139" s="28"/>
      <c r="B139" s="29" t="s">
        <v>262</v>
      </c>
      <c r="C139" s="30" t="s">
        <v>194</v>
      </c>
      <c r="D139" s="31">
        <v>3.75</v>
      </c>
      <c r="E139" s="32"/>
      <c r="F139" s="37">
        <f>D139*E139</f>
        <v>0</v>
      </c>
    </row>
    <row r="140" spans="1:6" ht="14.25">
      <c r="A140" s="28"/>
      <c r="B140" s="29" t="s">
        <v>263</v>
      </c>
      <c r="C140" s="30" t="s">
        <v>194</v>
      </c>
      <c r="D140" s="31">
        <v>2.5</v>
      </c>
      <c r="E140" s="32"/>
      <c r="F140" s="37">
        <f>D140*E140</f>
        <v>0</v>
      </c>
    </row>
    <row r="141" spans="1:6" ht="12.75">
      <c r="A141" s="28"/>
      <c r="B141" s="29"/>
      <c r="C141" s="30"/>
      <c r="D141" s="31"/>
      <c r="E141" s="32"/>
      <c r="F141" s="37"/>
    </row>
    <row r="142" spans="1:6" ht="51">
      <c r="A142" s="28">
        <v>5</v>
      </c>
      <c r="B142" s="29" t="s">
        <v>264</v>
      </c>
      <c r="C142" s="30"/>
      <c r="D142" s="31"/>
      <c r="E142" s="32"/>
      <c r="F142" s="37"/>
    </row>
    <row r="143" spans="1:6" ht="14.25">
      <c r="A143" s="28"/>
      <c r="B143" s="29" t="s">
        <v>208</v>
      </c>
      <c r="C143" s="30" t="s">
        <v>209</v>
      </c>
      <c r="D143" s="31">
        <v>40</v>
      </c>
      <c r="E143" s="32"/>
      <c r="F143" s="37">
        <f>D143*E143</f>
        <v>0</v>
      </c>
    </row>
    <row r="144" spans="1:6" ht="12.75">
      <c r="A144" s="75"/>
      <c r="B144" s="63"/>
      <c r="C144" s="64"/>
      <c r="D144" s="95"/>
      <c r="E144" s="77"/>
      <c r="F144" s="67"/>
    </row>
    <row r="145" spans="1:6" ht="12.75">
      <c r="A145" s="78"/>
      <c r="B145" s="42" t="s">
        <v>265</v>
      </c>
      <c r="C145" s="43"/>
      <c r="D145" s="96"/>
      <c r="E145" s="45"/>
      <c r="F145" s="46">
        <f>SUM(F128:F143)</f>
        <v>0</v>
      </c>
    </row>
    <row r="146" spans="1:6" ht="12.75">
      <c r="A146" s="79"/>
      <c r="B146" s="29"/>
      <c r="C146" s="30"/>
      <c r="D146" s="31"/>
      <c r="E146" s="32"/>
      <c r="F146" s="27"/>
    </row>
    <row r="147" spans="1:6" ht="12.75">
      <c r="A147" s="79"/>
      <c r="B147" s="29"/>
      <c r="C147" s="30"/>
      <c r="D147" s="31"/>
      <c r="E147" s="32"/>
      <c r="F147" s="27"/>
    </row>
    <row r="148" spans="1:6" ht="12.75">
      <c r="A148" s="47" t="s">
        <v>266</v>
      </c>
      <c r="B148" s="48" t="s">
        <v>267</v>
      </c>
      <c r="C148" s="49"/>
      <c r="D148" s="71"/>
      <c r="E148" s="51"/>
      <c r="F148" s="52"/>
    </row>
    <row r="149" spans="1:6" ht="12.75">
      <c r="A149" s="47"/>
      <c r="B149" s="48"/>
      <c r="C149" s="49"/>
      <c r="D149" s="71"/>
      <c r="E149" s="51"/>
      <c r="F149" s="52"/>
    </row>
    <row r="150" spans="1:7" ht="25.5">
      <c r="A150" s="57">
        <v>1</v>
      </c>
      <c r="B150" s="58" t="s">
        <v>268</v>
      </c>
      <c r="C150" s="97"/>
      <c r="D150" s="72"/>
      <c r="E150" s="61"/>
      <c r="F150" s="98"/>
      <c r="G150" s="99"/>
    </row>
    <row r="151" spans="1:6" ht="12.75">
      <c r="A151" s="57"/>
      <c r="B151" s="58" t="s">
        <v>190</v>
      </c>
      <c r="C151" s="59" t="s">
        <v>191</v>
      </c>
      <c r="D151" s="100">
        <v>1</v>
      </c>
      <c r="E151" s="61"/>
      <c r="F151" s="101">
        <f>D151*E151</f>
        <v>0</v>
      </c>
    </row>
    <row r="152" spans="1:6" ht="12.75">
      <c r="A152" s="28"/>
      <c r="B152" s="29"/>
      <c r="C152" s="30"/>
      <c r="D152" s="31"/>
      <c r="E152" s="32"/>
      <c r="F152" s="27"/>
    </row>
    <row r="153" spans="1:6" ht="38.25">
      <c r="A153" s="28">
        <v>2</v>
      </c>
      <c r="B153" s="29" t="s">
        <v>269</v>
      </c>
      <c r="C153" s="30"/>
      <c r="D153" s="31"/>
      <c r="E153" s="32"/>
      <c r="F153" s="27"/>
    </row>
    <row r="154" spans="1:6" ht="14.25">
      <c r="A154" s="28"/>
      <c r="B154" s="29" t="s">
        <v>208</v>
      </c>
      <c r="C154" s="30" t="s">
        <v>209</v>
      </c>
      <c r="D154" s="72">
        <v>490.15</v>
      </c>
      <c r="E154" s="4"/>
      <c r="F154" s="37">
        <f>D154*E154</f>
        <v>0</v>
      </c>
    </row>
    <row r="155" spans="1:6" ht="12.75">
      <c r="A155" s="75"/>
      <c r="B155" s="63"/>
      <c r="C155" s="64"/>
      <c r="D155" s="65"/>
      <c r="E155" s="66"/>
      <c r="F155" s="67"/>
    </row>
    <row r="156" spans="1:6" ht="12.75">
      <c r="A156" s="78"/>
      <c r="B156" s="42" t="s">
        <v>270</v>
      </c>
      <c r="C156" s="43"/>
      <c r="D156" s="44"/>
      <c r="E156" s="45"/>
      <c r="F156" s="46">
        <f>SUM(F150:F154)</f>
        <v>0</v>
      </c>
    </row>
    <row r="157" spans="1:6" ht="12.75">
      <c r="A157" s="79"/>
      <c r="B157" s="29"/>
      <c r="C157" s="30"/>
      <c r="D157" s="40"/>
      <c r="E157" s="32"/>
      <c r="F157" s="27"/>
    </row>
    <row r="158" spans="1:6" ht="12.75">
      <c r="A158" s="28"/>
      <c r="B158" s="29"/>
      <c r="C158" s="30"/>
      <c r="D158" s="40"/>
      <c r="E158" s="32"/>
      <c r="F158" s="27"/>
    </row>
    <row r="159" spans="1:6" ht="12.75">
      <c r="A159" s="47" t="s">
        <v>271</v>
      </c>
      <c r="B159" s="48" t="s">
        <v>272</v>
      </c>
      <c r="C159" s="30"/>
      <c r="D159" s="40"/>
      <c r="E159" s="32"/>
      <c r="F159" s="52"/>
    </row>
    <row r="160" spans="1:6" ht="12.75">
      <c r="A160" s="28"/>
      <c r="B160" s="48"/>
      <c r="C160" s="30"/>
      <c r="D160" s="40"/>
      <c r="E160" s="32"/>
      <c r="F160" s="52"/>
    </row>
    <row r="161" spans="1:6" ht="51">
      <c r="A161" s="28">
        <v>1</v>
      </c>
      <c r="B161" s="29" t="s">
        <v>273</v>
      </c>
      <c r="C161" s="102"/>
      <c r="D161" s="103"/>
      <c r="E161" s="32"/>
      <c r="F161" s="52"/>
    </row>
    <row r="162" spans="1:6" ht="12.75">
      <c r="A162" s="28"/>
      <c r="B162" s="29" t="s">
        <v>274</v>
      </c>
      <c r="C162" s="102" t="s">
        <v>202</v>
      </c>
      <c r="D162" s="38">
        <v>1</v>
      </c>
      <c r="E162" s="61"/>
      <c r="F162" s="37">
        <f>D162*E162</f>
        <v>0</v>
      </c>
    </row>
    <row r="163" spans="1:6" ht="12.75">
      <c r="A163" s="28"/>
      <c r="B163" s="29"/>
      <c r="C163" s="102"/>
      <c r="D163" s="38"/>
      <c r="E163" s="32"/>
      <c r="F163" s="52"/>
    </row>
    <row r="164" spans="1:6" ht="63.75">
      <c r="A164" s="28">
        <v>2</v>
      </c>
      <c r="B164" s="29" t="s">
        <v>275</v>
      </c>
      <c r="C164" s="102"/>
      <c r="D164" s="38"/>
      <c r="E164" s="32"/>
      <c r="F164" s="52"/>
    </row>
    <row r="165" spans="1:6" ht="12.75">
      <c r="A165" s="28"/>
      <c r="B165" s="29" t="s">
        <v>276</v>
      </c>
      <c r="C165" s="102" t="s">
        <v>202</v>
      </c>
      <c r="D165" s="74">
        <v>1</v>
      </c>
      <c r="E165" s="61"/>
      <c r="F165" s="37">
        <f>D165*E165</f>
        <v>0</v>
      </c>
    </row>
    <row r="166" spans="1:6" ht="12.75">
      <c r="A166" s="28"/>
      <c r="B166" s="29"/>
      <c r="C166" s="102"/>
      <c r="D166" s="38"/>
      <c r="E166" s="32"/>
      <c r="F166" s="52"/>
    </row>
    <row r="167" spans="1:6" ht="51">
      <c r="A167" s="28">
        <v>3</v>
      </c>
      <c r="B167" s="29" t="s">
        <v>277</v>
      </c>
      <c r="C167" s="30"/>
      <c r="D167" s="38"/>
      <c r="E167" s="32"/>
      <c r="F167" s="52"/>
    </row>
    <row r="168" spans="1:6" ht="12.75">
      <c r="A168" s="28"/>
      <c r="B168" s="29" t="s">
        <v>278</v>
      </c>
      <c r="C168" s="102" t="s">
        <v>279</v>
      </c>
      <c r="D168" s="38">
        <v>103.1</v>
      </c>
      <c r="E168" s="32"/>
      <c r="F168" s="37">
        <f>D168*E168</f>
        <v>0</v>
      </c>
    </row>
    <row r="169" spans="1:6" ht="12.75">
      <c r="A169" s="28"/>
      <c r="B169" s="29"/>
      <c r="C169" s="102"/>
      <c r="D169" s="38"/>
      <c r="E169" s="32"/>
      <c r="F169" s="37"/>
    </row>
    <row r="170" spans="1:6" ht="51">
      <c r="A170" s="28">
        <v>4</v>
      </c>
      <c r="B170" s="29" t="s">
        <v>280</v>
      </c>
      <c r="C170" s="102"/>
      <c r="D170" s="38"/>
      <c r="E170" s="32"/>
      <c r="F170" s="37"/>
    </row>
    <row r="171" spans="1:6" ht="12.75">
      <c r="A171" s="28"/>
      <c r="B171" s="29" t="s">
        <v>242</v>
      </c>
      <c r="C171" s="102" t="s">
        <v>202</v>
      </c>
      <c r="D171" s="74">
        <v>1</v>
      </c>
      <c r="E171" s="32"/>
      <c r="F171" s="37">
        <f>E171*D171</f>
        <v>0</v>
      </c>
    </row>
    <row r="172" spans="1:6" ht="12.75">
      <c r="A172" s="28"/>
      <c r="B172" s="29"/>
      <c r="C172" s="102"/>
      <c r="D172" s="38"/>
      <c r="E172" s="32"/>
      <c r="F172" s="52"/>
    </row>
    <row r="173" spans="1:6" ht="12.75">
      <c r="A173" s="78"/>
      <c r="B173" s="42" t="s">
        <v>281</v>
      </c>
      <c r="C173" s="43"/>
      <c r="D173" s="96"/>
      <c r="E173" s="45"/>
      <c r="F173" s="46">
        <f>SUM(F161:F171)</f>
        <v>0</v>
      </c>
    </row>
    <row r="174" spans="1:6" ht="12.75">
      <c r="A174" s="28"/>
      <c r="B174" s="48"/>
      <c r="C174" s="30"/>
      <c r="D174" s="31"/>
      <c r="E174" s="32"/>
      <c r="F174" s="52"/>
    </row>
    <row r="175" spans="1:6" ht="12.75">
      <c r="A175" s="28"/>
      <c r="B175" s="48"/>
      <c r="C175" s="30"/>
      <c r="D175" s="31"/>
      <c r="E175" s="32"/>
      <c r="F175" s="52"/>
    </row>
    <row r="176" spans="1:6" s="5" customFormat="1" ht="12.75">
      <c r="A176" s="47" t="s">
        <v>282</v>
      </c>
      <c r="B176" s="48" t="s">
        <v>283</v>
      </c>
      <c r="C176" s="49"/>
      <c r="D176" s="71"/>
      <c r="E176" s="51"/>
      <c r="F176" s="52"/>
    </row>
    <row r="177" spans="1:6" s="5" customFormat="1" ht="12.75">
      <c r="A177" s="47"/>
      <c r="B177" s="48"/>
      <c r="C177" s="49"/>
      <c r="D177" s="71"/>
      <c r="E177" s="51"/>
      <c r="F177" s="52"/>
    </row>
    <row r="178" spans="1:6" ht="38.25">
      <c r="A178" s="28">
        <v>1</v>
      </c>
      <c r="B178" s="29" t="s">
        <v>284</v>
      </c>
      <c r="C178" s="30"/>
      <c r="D178" s="38"/>
      <c r="E178" s="4"/>
      <c r="F178" s="37"/>
    </row>
    <row r="179" spans="1:6" ht="12.75">
      <c r="A179" s="28"/>
      <c r="B179" s="29" t="s">
        <v>278</v>
      </c>
      <c r="C179" s="30"/>
      <c r="D179" s="38"/>
      <c r="E179" s="4"/>
      <c r="F179" s="37"/>
    </row>
    <row r="180" spans="1:6" ht="12.75">
      <c r="A180" s="28"/>
      <c r="B180" s="29" t="s">
        <v>285</v>
      </c>
      <c r="C180" s="30" t="s">
        <v>279</v>
      </c>
      <c r="D180" s="38">
        <v>79.5</v>
      </c>
      <c r="E180" s="4"/>
      <c r="F180" s="37">
        <f>D180*E180</f>
        <v>0</v>
      </c>
    </row>
    <row r="181" spans="1:6" ht="12.75">
      <c r="A181" s="28"/>
      <c r="B181" s="29" t="s">
        <v>286</v>
      </c>
      <c r="C181" s="30" t="s">
        <v>279</v>
      </c>
      <c r="D181" s="38">
        <v>2.64</v>
      </c>
      <c r="E181" s="4"/>
      <c r="F181" s="37">
        <f>D181*E181</f>
        <v>0</v>
      </c>
    </row>
    <row r="182" spans="1:6" ht="12.75">
      <c r="A182" s="28"/>
      <c r="B182" s="29" t="s">
        <v>287</v>
      </c>
      <c r="C182" s="30" t="s">
        <v>279</v>
      </c>
      <c r="D182" s="38">
        <v>41.16</v>
      </c>
      <c r="E182" s="4"/>
      <c r="F182" s="37">
        <f>D182*E182</f>
        <v>0</v>
      </c>
    </row>
    <row r="183" spans="1:6" ht="12.75">
      <c r="A183" s="104"/>
      <c r="B183" s="63"/>
      <c r="C183" s="64"/>
      <c r="D183" s="76"/>
      <c r="E183" s="77"/>
      <c r="F183" s="67"/>
    </row>
    <row r="184" spans="1:6" ht="12.75">
      <c r="A184" s="105"/>
      <c r="B184" s="42" t="s">
        <v>288</v>
      </c>
      <c r="C184" s="43"/>
      <c r="D184" s="44"/>
      <c r="E184" s="45"/>
      <c r="F184" s="46">
        <f>SUM(F178:F182)</f>
        <v>0</v>
      </c>
    </row>
    <row r="185" spans="1:6" ht="12.75">
      <c r="A185" s="28"/>
      <c r="B185" s="29"/>
      <c r="C185" s="30"/>
      <c r="D185" s="40"/>
      <c r="E185" s="32"/>
      <c r="F185" s="27"/>
    </row>
    <row r="186" spans="1:6" ht="12.75">
      <c r="A186" s="28"/>
      <c r="B186" s="29"/>
      <c r="C186" s="30"/>
      <c r="D186" s="40"/>
      <c r="E186" s="32"/>
      <c r="F186" s="27"/>
    </row>
    <row r="187" spans="1:6" s="5" customFormat="1" ht="12.75">
      <c r="A187" s="47" t="s">
        <v>289</v>
      </c>
      <c r="B187" s="48" t="s">
        <v>290</v>
      </c>
      <c r="C187" s="49"/>
      <c r="D187" s="50"/>
      <c r="E187" s="51"/>
      <c r="F187" s="52"/>
    </row>
    <row r="188" spans="1:6" ht="12.75">
      <c r="A188" s="28"/>
      <c r="B188" s="29"/>
      <c r="C188" s="30"/>
      <c r="D188" s="40"/>
      <c r="E188" s="32"/>
      <c r="F188" s="27"/>
    </row>
    <row r="189" spans="1:6" ht="25.5">
      <c r="A189" s="28">
        <v>1</v>
      </c>
      <c r="B189" s="29" t="s">
        <v>291</v>
      </c>
      <c r="C189" s="30"/>
      <c r="D189" s="40"/>
      <c r="E189" s="4"/>
      <c r="F189" s="27"/>
    </row>
    <row r="190" spans="1:6" ht="14.25">
      <c r="A190" s="28"/>
      <c r="B190" s="29" t="s">
        <v>259</v>
      </c>
      <c r="C190" s="30" t="s">
        <v>209</v>
      </c>
      <c r="D190" s="38">
        <v>329.57</v>
      </c>
      <c r="E190" s="4"/>
      <c r="F190" s="37">
        <f>D190*E190</f>
        <v>0</v>
      </c>
    </row>
    <row r="191" spans="1:6" ht="12.75">
      <c r="A191" s="28"/>
      <c r="B191" s="29"/>
      <c r="C191" s="30"/>
      <c r="D191" s="31"/>
      <c r="E191" s="4"/>
      <c r="F191" s="27"/>
    </row>
    <row r="192" spans="1:6" ht="38.25">
      <c r="A192" s="28">
        <v>2</v>
      </c>
      <c r="B192" s="29" t="s">
        <v>292</v>
      </c>
      <c r="C192" s="30"/>
      <c r="D192" s="31"/>
      <c r="E192" s="4"/>
      <c r="F192" s="27"/>
    </row>
    <row r="193" spans="1:6" ht="14.25">
      <c r="A193" s="28"/>
      <c r="B193" s="29" t="s">
        <v>259</v>
      </c>
      <c r="C193" s="30" t="s">
        <v>209</v>
      </c>
      <c r="D193" s="38">
        <v>329.57</v>
      </c>
      <c r="E193" s="4"/>
      <c r="F193" s="37">
        <f>D193*E193</f>
        <v>0</v>
      </c>
    </row>
    <row r="194" spans="1:6" ht="12.75">
      <c r="A194" s="28"/>
      <c r="B194" s="29"/>
      <c r="C194" s="30"/>
      <c r="D194" s="103"/>
      <c r="E194" s="4"/>
      <c r="F194" s="27"/>
    </row>
    <row r="195" spans="1:6" ht="25.5">
      <c r="A195" s="28">
        <v>3</v>
      </c>
      <c r="B195" s="29" t="s">
        <v>293</v>
      </c>
      <c r="C195" s="30"/>
      <c r="D195" s="103"/>
      <c r="E195" s="4"/>
      <c r="F195" s="27"/>
    </row>
    <row r="196" spans="1:6" ht="14.25">
      <c r="A196" s="79"/>
      <c r="B196" s="29" t="s">
        <v>259</v>
      </c>
      <c r="C196" s="30" t="s">
        <v>209</v>
      </c>
      <c r="D196" s="31">
        <v>111.17</v>
      </c>
      <c r="E196" s="4"/>
      <c r="F196" s="37">
        <f>D196*E196</f>
        <v>0</v>
      </c>
    </row>
    <row r="197" spans="1:6" ht="12.75">
      <c r="A197" s="79"/>
      <c r="B197" s="29"/>
      <c r="C197" s="30"/>
      <c r="D197" s="38"/>
      <c r="E197" s="4"/>
      <c r="F197" s="37"/>
    </row>
    <row r="198" spans="1:6" ht="51">
      <c r="A198" s="28">
        <v>4</v>
      </c>
      <c r="B198" s="29" t="s">
        <v>294</v>
      </c>
      <c r="C198" s="30"/>
      <c r="D198" s="38"/>
      <c r="E198" s="4"/>
      <c r="F198" s="37"/>
    </row>
    <row r="199" spans="1:6" ht="14.25">
      <c r="A199" s="79"/>
      <c r="B199" s="29" t="s">
        <v>259</v>
      </c>
      <c r="C199" s="30" t="s">
        <v>209</v>
      </c>
      <c r="D199" s="38">
        <v>40</v>
      </c>
      <c r="E199" s="4"/>
      <c r="F199" s="37">
        <f>D199*E199</f>
        <v>0</v>
      </c>
    </row>
    <row r="200" spans="1:6" ht="12.75">
      <c r="A200" s="75"/>
      <c r="B200" s="63"/>
      <c r="C200" s="64"/>
      <c r="D200" s="95"/>
      <c r="E200" s="77"/>
      <c r="F200" s="67"/>
    </row>
    <row r="201" spans="1:6" ht="12.75">
      <c r="A201" s="78"/>
      <c r="B201" s="42" t="s">
        <v>295</v>
      </c>
      <c r="C201" s="43"/>
      <c r="D201" s="96"/>
      <c r="E201" s="45"/>
      <c r="F201" s="46">
        <f>SUM(F189:F199)</f>
        <v>0</v>
      </c>
    </row>
    <row r="202" spans="1:6" ht="12.75">
      <c r="A202" s="79"/>
      <c r="B202" s="29"/>
      <c r="C202" s="30"/>
      <c r="D202" s="31"/>
      <c r="E202" s="32"/>
      <c r="F202" s="27"/>
    </row>
    <row r="203" spans="1:6" ht="12.75">
      <c r="A203" s="79"/>
      <c r="B203" s="29"/>
      <c r="C203" s="30"/>
      <c r="D203" s="31"/>
      <c r="E203" s="32"/>
      <c r="F203" s="27"/>
    </row>
    <row r="204" spans="1:6" ht="12.75">
      <c r="A204" s="106" t="s">
        <v>296</v>
      </c>
      <c r="B204" s="107" t="s">
        <v>297</v>
      </c>
      <c r="C204" s="30"/>
      <c r="D204" s="31"/>
      <c r="E204" s="32"/>
      <c r="F204" s="27"/>
    </row>
    <row r="205" spans="1:6" ht="12.75">
      <c r="A205" s="79"/>
      <c r="B205" s="29"/>
      <c r="C205" s="30"/>
      <c r="D205" s="31"/>
      <c r="E205" s="32"/>
      <c r="F205" s="27"/>
    </row>
    <row r="206" spans="1:6" ht="25.5">
      <c r="A206" s="28">
        <v>1</v>
      </c>
      <c r="B206" s="29" t="s">
        <v>298</v>
      </c>
      <c r="C206" s="30"/>
      <c r="D206" s="31"/>
      <c r="E206" s="32"/>
      <c r="F206" s="27"/>
    </row>
    <row r="207" spans="1:6" ht="12.75">
      <c r="A207" s="79"/>
      <c r="B207" s="29" t="s">
        <v>299</v>
      </c>
      <c r="C207" s="30"/>
      <c r="D207" s="31"/>
      <c r="E207" s="32"/>
      <c r="F207" s="27"/>
    </row>
    <row r="208" spans="1:6" ht="12.75">
      <c r="A208" s="79"/>
      <c r="B208" s="29" t="s">
        <v>300</v>
      </c>
      <c r="C208" s="30"/>
      <c r="D208" s="31"/>
      <c r="E208" s="32"/>
      <c r="F208" s="27"/>
    </row>
    <row r="209" spans="1:6" ht="12.75">
      <c r="A209" s="79"/>
      <c r="B209" s="29" t="s">
        <v>301</v>
      </c>
      <c r="C209" s="30"/>
      <c r="D209" s="31"/>
      <c r="E209" s="32"/>
      <c r="F209" s="27"/>
    </row>
    <row r="210" spans="1:6" ht="12.75">
      <c r="A210" s="79"/>
      <c r="B210" s="29" t="s">
        <v>302</v>
      </c>
      <c r="C210" s="30"/>
      <c r="D210" s="31"/>
      <c r="E210" s="32"/>
      <c r="F210" s="27"/>
    </row>
    <row r="211" spans="1:6" ht="12.75">
      <c r="A211" s="79"/>
      <c r="B211" s="29" t="s">
        <v>303</v>
      </c>
      <c r="C211" s="30"/>
      <c r="D211" s="31"/>
      <c r="E211" s="32"/>
      <c r="F211" s="27"/>
    </row>
    <row r="212" spans="1:6" ht="12.75">
      <c r="A212" s="79"/>
      <c r="B212" s="29" t="s">
        <v>304</v>
      </c>
      <c r="C212" s="30"/>
      <c r="D212" s="31"/>
      <c r="E212" s="32"/>
      <c r="F212" s="27"/>
    </row>
    <row r="213" spans="1:6" ht="14.25">
      <c r="A213" s="79"/>
      <c r="B213" s="29" t="s">
        <v>259</v>
      </c>
      <c r="C213" s="30" t="s">
        <v>209</v>
      </c>
      <c r="D213" s="38">
        <v>40.9</v>
      </c>
      <c r="E213" s="32"/>
      <c r="F213" s="37">
        <f>D213*E213</f>
        <v>0</v>
      </c>
    </row>
    <row r="214" spans="1:6" ht="15">
      <c r="A214" s="39"/>
      <c r="B214" s="29"/>
      <c r="C214" s="30"/>
      <c r="D214" s="38"/>
      <c r="E214" s="32"/>
      <c r="F214" s="37"/>
    </row>
    <row r="215" spans="1:6" ht="12.75">
      <c r="A215" s="78"/>
      <c r="B215" s="42" t="s">
        <v>305</v>
      </c>
      <c r="C215" s="43"/>
      <c r="D215" s="96"/>
      <c r="E215" s="45"/>
      <c r="F215" s="46">
        <f>SUM(F206:F214)</f>
        <v>0</v>
      </c>
    </row>
    <row r="216" spans="1:6" ht="12.75">
      <c r="A216" s="79"/>
      <c r="B216" s="29"/>
      <c r="C216" s="30"/>
      <c r="D216" s="31"/>
      <c r="E216" s="32"/>
      <c r="F216" s="27"/>
    </row>
    <row r="217" spans="1:6" ht="12.75">
      <c r="A217" s="79"/>
      <c r="B217" s="29"/>
      <c r="C217" s="30"/>
      <c r="D217" s="31"/>
      <c r="E217" s="32"/>
      <c r="F217" s="27"/>
    </row>
    <row r="218" spans="1:6" ht="12.75">
      <c r="A218" s="106" t="s">
        <v>306</v>
      </c>
      <c r="B218" s="107" t="s">
        <v>307</v>
      </c>
      <c r="C218" s="30"/>
      <c r="D218" s="31"/>
      <c r="E218" s="32"/>
      <c r="F218" s="27"/>
    </row>
    <row r="219" spans="1:6" ht="12.75">
      <c r="A219" s="79"/>
      <c r="B219" s="29"/>
      <c r="C219" s="30"/>
      <c r="D219" s="31"/>
      <c r="E219" s="32"/>
      <c r="F219" s="27"/>
    </row>
    <row r="220" spans="1:6" ht="63.75">
      <c r="A220" s="28">
        <v>1</v>
      </c>
      <c r="B220" s="29" t="s">
        <v>308</v>
      </c>
      <c r="C220" s="30"/>
      <c r="D220" s="31"/>
      <c r="E220" s="32"/>
      <c r="F220" s="27"/>
    </row>
    <row r="221" spans="1:6" ht="14.25">
      <c r="A221" s="79"/>
      <c r="B221" s="29" t="s">
        <v>259</v>
      </c>
      <c r="C221" s="30" t="s">
        <v>209</v>
      </c>
      <c r="D221" s="31">
        <v>78.4</v>
      </c>
      <c r="E221" s="32"/>
      <c r="F221" s="37">
        <f>D221*E221</f>
        <v>0</v>
      </c>
    </row>
    <row r="222" spans="1:6" ht="12.75">
      <c r="A222" s="79"/>
      <c r="B222" s="29"/>
      <c r="C222" s="30"/>
      <c r="D222" s="40"/>
      <c r="E222" s="32"/>
      <c r="F222" s="27"/>
    </row>
    <row r="223" spans="1:6" ht="12.75">
      <c r="A223" s="78"/>
      <c r="B223" s="42" t="s">
        <v>309</v>
      </c>
      <c r="C223" s="43"/>
      <c r="D223" s="44"/>
      <c r="E223" s="45"/>
      <c r="F223" s="46">
        <f>SUM(F220:F221)</f>
        <v>0</v>
      </c>
    </row>
    <row r="224" spans="1:6" ht="12.75">
      <c r="A224" s="79"/>
      <c r="B224" s="48"/>
      <c r="C224" s="30"/>
      <c r="D224" s="40"/>
      <c r="E224" s="32"/>
      <c r="F224" s="52"/>
    </row>
    <row r="225" spans="1:6" ht="12.75">
      <c r="A225" s="108"/>
      <c r="B225" s="58"/>
      <c r="C225" s="30"/>
      <c r="D225" s="40"/>
      <c r="E225" s="32"/>
      <c r="F225" s="27"/>
    </row>
    <row r="226" spans="1:6" ht="12.75">
      <c r="A226" s="79"/>
      <c r="B226" s="48" t="s">
        <v>310</v>
      </c>
      <c r="C226" s="30"/>
      <c r="D226" s="40"/>
      <c r="E226" s="32"/>
      <c r="F226" s="27"/>
    </row>
    <row r="227" spans="1:6" ht="12.75">
      <c r="A227" s="75"/>
      <c r="B227" s="63"/>
      <c r="C227" s="64"/>
      <c r="D227" s="76"/>
      <c r="E227" s="77"/>
      <c r="F227" s="67"/>
    </row>
    <row r="228" spans="1:6" s="115" customFormat="1" ht="8.25">
      <c r="A228" s="109"/>
      <c r="B228" s="110"/>
      <c r="C228" s="111"/>
      <c r="D228" s="112"/>
      <c r="E228" s="113"/>
      <c r="F228" s="114"/>
    </row>
    <row r="229" spans="1:6" ht="12.75">
      <c r="A229" s="28" t="s">
        <v>187</v>
      </c>
      <c r="B229" s="29" t="s">
        <v>188</v>
      </c>
      <c r="C229" s="30"/>
      <c r="D229" s="40"/>
      <c r="E229" s="32"/>
      <c r="F229" s="27">
        <f>SUM(F37)</f>
        <v>0</v>
      </c>
    </row>
    <row r="230" spans="1:6" ht="12.75">
      <c r="A230" s="28" t="s">
        <v>205</v>
      </c>
      <c r="B230" s="29" t="s">
        <v>206</v>
      </c>
      <c r="C230" s="30"/>
      <c r="D230" s="40"/>
      <c r="E230" s="32"/>
      <c r="F230" s="27">
        <f>SUM(F66)</f>
        <v>0</v>
      </c>
    </row>
    <row r="231" spans="1:6" ht="12.75">
      <c r="A231" s="28" t="s">
        <v>219</v>
      </c>
      <c r="B231" s="29" t="s">
        <v>220</v>
      </c>
      <c r="C231" s="30"/>
      <c r="D231" s="40"/>
      <c r="E231" s="32"/>
      <c r="F231" s="27">
        <f>SUM(F80)</f>
        <v>0</v>
      </c>
    </row>
    <row r="232" spans="1:6" ht="12.75">
      <c r="A232" s="28" t="s">
        <v>226</v>
      </c>
      <c r="B232" s="29" t="s">
        <v>227</v>
      </c>
      <c r="C232" s="30"/>
      <c r="D232" s="40"/>
      <c r="E232" s="32"/>
      <c r="F232" s="27">
        <f>SUM(F112)</f>
        <v>0</v>
      </c>
    </row>
    <row r="233" spans="1:6" ht="12.75">
      <c r="A233" s="28" t="s">
        <v>244</v>
      </c>
      <c r="B233" s="29" t="s">
        <v>245</v>
      </c>
      <c r="C233" s="30"/>
      <c r="D233" s="40"/>
      <c r="E233" s="32"/>
      <c r="F233" s="27">
        <f>SUM(F123)</f>
        <v>0</v>
      </c>
    </row>
    <row r="234" spans="1:6" ht="12.75">
      <c r="A234" s="28" t="s">
        <v>253</v>
      </c>
      <c r="B234" s="29" t="s">
        <v>254</v>
      </c>
      <c r="C234" s="30"/>
      <c r="D234" s="40"/>
      <c r="E234" s="32"/>
      <c r="F234" s="27">
        <f>SUM(F145)</f>
        <v>0</v>
      </c>
    </row>
    <row r="235" spans="1:6" ht="12.75">
      <c r="A235" s="28" t="s">
        <v>266</v>
      </c>
      <c r="B235" s="29" t="s">
        <v>267</v>
      </c>
      <c r="C235" s="30"/>
      <c r="D235" s="40"/>
      <c r="E235" s="32"/>
      <c r="F235" s="27">
        <f>SUM(F156)</f>
        <v>0</v>
      </c>
    </row>
    <row r="236" spans="1:6" ht="12.75">
      <c r="A236" s="28" t="s">
        <v>271</v>
      </c>
      <c r="B236" s="29" t="s">
        <v>272</v>
      </c>
      <c r="C236" s="30"/>
      <c r="D236" s="40"/>
      <c r="E236" s="32"/>
      <c r="F236" s="27">
        <f>SUM(F173)</f>
        <v>0</v>
      </c>
    </row>
    <row r="237" spans="1:6" ht="12.75">
      <c r="A237" s="28" t="s">
        <v>282</v>
      </c>
      <c r="B237" s="29" t="s">
        <v>283</v>
      </c>
      <c r="C237" s="30"/>
      <c r="D237" s="40"/>
      <c r="E237" s="32"/>
      <c r="F237" s="27">
        <f>SUM(F184)</f>
        <v>0</v>
      </c>
    </row>
    <row r="238" spans="1:6" ht="12.75">
      <c r="A238" s="28" t="s">
        <v>289</v>
      </c>
      <c r="B238" s="29" t="s">
        <v>311</v>
      </c>
      <c r="C238" s="30"/>
      <c r="D238" s="40"/>
      <c r="E238" s="32"/>
      <c r="F238" s="27">
        <f>SUM(F201)</f>
        <v>0</v>
      </c>
    </row>
    <row r="239" spans="1:6" ht="12.75">
      <c r="A239" s="28" t="s">
        <v>296</v>
      </c>
      <c r="B239" s="29" t="s">
        <v>297</v>
      </c>
      <c r="C239" s="30"/>
      <c r="D239" s="40"/>
      <c r="E239" s="32"/>
      <c r="F239" s="27">
        <f>SUM(F215)</f>
        <v>0</v>
      </c>
    </row>
    <row r="240" spans="1:6" ht="12.75">
      <c r="A240" s="30" t="s">
        <v>306</v>
      </c>
      <c r="B240" s="70" t="s">
        <v>307</v>
      </c>
      <c r="C240" s="70"/>
      <c r="D240" s="40"/>
      <c r="E240" s="32"/>
      <c r="F240" s="33">
        <f>SUM(F223)</f>
        <v>0</v>
      </c>
    </row>
    <row r="241" spans="1:6" s="115" customFormat="1" ht="8.25">
      <c r="A241" s="116"/>
      <c r="B241" s="117"/>
      <c r="C241" s="118"/>
      <c r="D241" s="119"/>
      <c r="E241" s="120"/>
      <c r="F241" s="121"/>
    </row>
    <row r="242" spans="1:6" ht="12.75">
      <c r="A242" s="75"/>
      <c r="B242" s="122" t="s">
        <v>312</v>
      </c>
      <c r="C242" s="64"/>
      <c r="D242" s="76"/>
      <c r="E242" s="123"/>
      <c r="F242" s="124">
        <f>SUM(F229:F240)</f>
        <v>0</v>
      </c>
    </row>
    <row r="244" ht="15.75">
      <c r="B244" s="367" t="s">
        <v>121</v>
      </c>
    </row>
  </sheetData>
  <sheetProtection selectLockedCells="1" selectUnlockedCells="1"/>
  <mergeCells count="1">
    <mergeCell ref="B9:F9"/>
  </mergeCells>
  <printOptions/>
  <pageMargins left="0.9451388888888889" right="0.3541666666666667" top="0.5902777777777778" bottom="0.5118055555555555" header="0.5118055555555555" footer="0.5118055555555555"/>
  <pageSetup firstPageNumber="1" useFirstPageNumber="1" horizontalDpi="300" verticalDpi="300" orientation="portrait" paperSize="9" scale="85" r:id="rId2"/>
  <headerFooter alignWithMargins="0">
    <oddFooter>&amp;Cstrana &amp;P od &amp;N</oddFooter>
  </headerFooter>
  <rowBreaks count="6" manualBreakCount="6">
    <brk id="81" max="255" man="1"/>
    <brk id="113" max="255" man="1"/>
    <brk id="146" max="255" man="1"/>
    <brk id="174" max="255" man="1"/>
    <brk id="216" max="255" man="1"/>
    <brk id="2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216"/>
  <sheetViews>
    <sheetView view="pageBreakPreview" zoomScaleSheetLayoutView="100" zoomScalePageLayoutView="0" workbookViewId="0" topLeftCell="A196">
      <selection activeCell="E192" sqref="E192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6.75390625" style="0" customWidth="1"/>
    <col min="4" max="5" width="10.75390625" style="125" customWidth="1"/>
    <col min="6" max="6" width="20.75390625" style="125" customWidth="1"/>
  </cols>
  <sheetData>
    <row r="1" spans="1:6" ht="12.75">
      <c r="A1" s="70"/>
      <c r="B1" s="70"/>
      <c r="C1" s="30"/>
      <c r="D1" s="126"/>
      <c r="E1" s="126"/>
      <c r="F1" s="4"/>
    </row>
    <row r="2" spans="1:6" ht="12.75">
      <c r="A2" s="70"/>
      <c r="B2" s="70"/>
      <c r="C2" s="30"/>
      <c r="D2" s="126"/>
      <c r="E2" s="126"/>
      <c r="F2" s="4"/>
    </row>
    <row r="3" spans="1:6" ht="12.75">
      <c r="A3" s="70"/>
      <c r="B3" s="70"/>
      <c r="C3" s="30"/>
      <c r="D3" s="126"/>
      <c r="E3" s="126"/>
      <c r="F3" s="4"/>
    </row>
    <row r="4" spans="1:6" ht="12.75">
      <c r="A4" s="70"/>
      <c r="B4" s="70" t="s">
        <v>128</v>
      </c>
      <c r="C4" s="30"/>
      <c r="D4" s="126"/>
      <c r="E4" s="126"/>
      <c r="F4" s="4"/>
    </row>
    <row r="5" spans="1:6" ht="12.75">
      <c r="A5" s="70"/>
      <c r="B5" s="70" t="s">
        <v>123</v>
      </c>
      <c r="C5" s="30"/>
      <c r="D5" s="126"/>
      <c r="E5" s="126"/>
      <c r="F5" s="4"/>
    </row>
    <row r="6" spans="1:6" ht="12.75">
      <c r="A6" s="70"/>
      <c r="B6" s="70"/>
      <c r="C6" s="30"/>
      <c r="D6" s="126"/>
      <c r="E6" s="126"/>
      <c r="F6" s="4"/>
    </row>
    <row r="7" spans="1:6" ht="12.75">
      <c r="A7" s="70"/>
      <c r="B7" s="70"/>
      <c r="C7" s="30"/>
      <c r="D7" s="126"/>
      <c r="E7" s="126"/>
      <c r="F7" s="4"/>
    </row>
    <row r="8" spans="1:6" ht="12.75">
      <c r="A8" s="70"/>
      <c r="B8" s="70"/>
      <c r="C8" s="30"/>
      <c r="D8" s="126"/>
      <c r="E8" s="126"/>
      <c r="F8" s="4"/>
    </row>
    <row r="9" spans="1:6" ht="15.75">
      <c r="A9" s="127"/>
      <c r="B9" s="369" t="s">
        <v>173</v>
      </c>
      <c r="C9" s="369"/>
      <c r="D9" s="369"/>
      <c r="E9" s="369"/>
      <c r="F9" s="369"/>
    </row>
    <row r="10" spans="1:6" ht="15.75">
      <c r="A10" s="127"/>
      <c r="B10" s="128" t="s">
        <v>174</v>
      </c>
      <c r="C10" s="30"/>
      <c r="D10" s="126"/>
      <c r="E10" s="126"/>
      <c r="F10" s="4"/>
    </row>
    <row r="11" spans="1:6" ht="14.25">
      <c r="A11" s="127"/>
      <c r="B11" s="129" t="s">
        <v>313</v>
      </c>
      <c r="C11" s="30"/>
      <c r="D11" s="126"/>
      <c r="E11" s="126"/>
      <c r="F11" s="4"/>
    </row>
    <row r="12" spans="1:6" ht="15" customHeight="1">
      <c r="A12" s="127"/>
      <c r="B12" s="128"/>
      <c r="C12" s="30"/>
      <c r="D12" s="126"/>
      <c r="E12" s="126"/>
      <c r="F12" s="4"/>
    </row>
    <row r="13" spans="1:6" ht="15" customHeight="1">
      <c r="A13" s="127"/>
      <c r="B13" s="307" t="s">
        <v>133</v>
      </c>
      <c r="C13" s="30"/>
      <c r="D13" s="126"/>
      <c r="E13" s="126"/>
      <c r="F13" s="4"/>
    </row>
    <row r="14" spans="1:6" ht="15" customHeight="1">
      <c r="A14" s="130"/>
      <c r="B14" s="130"/>
      <c r="C14" s="131"/>
      <c r="D14" s="132"/>
      <c r="E14" s="132"/>
      <c r="F14" s="11"/>
    </row>
    <row r="15" spans="1:6" ht="12.75">
      <c r="A15" s="30" t="s">
        <v>176</v>
      </c>
      <c r="B15" s="30" t="s">
        <v>177</v>
      </c>
      <c r="C15" s="30" t="s">
        <v>178</v>
      </c>
      <c r="D15" s="133" t="s">
        <v>179</v>
      </c>
      <c r="E15" s="133" t="s">
        <v>180</v>
      </c>
      <c r="F15" s="13" t="s">
        <v>181</v>
      </c>
    </row>
    <row r="16" spans="1:6" ht="12.75">
      <c r="A16" s="30" t="s">
        <v>182</v>
      </c>
      <c r="B16" s="30" t="s">
        <v>183</v>
      </c>
      <c r="C16" s="30" t="s">
        <v>184</v>
      </c>
      <c r="D16" s="133"/>
      <c r="E16" s="133" t="s">
        <v>185</v>
      </c>
      <c r="F16" s="13" t="s">
        <v>185</v>
      </c>
    </row>
    <row r="17" spans="3:6" ht="12.75">
      <c r="C17" s="30"/>
      <c r="D17" s="133"/>
      <c r="E17" s="133" t="s">
        <v>186</v>
      </c>
      <c r="F17" s="13" t="s">
        <v>186</v>
      </c>
    </row>
    <row r="18" spans="1:6" s="136" customFormat="1" ht="8.25">
      <c r="A18" s="134"/>
      <c r="B18" s="134"/>
      <c r="C18" s="134"/>
      <c r="D18" s="135"/>
      <c r="E18" s="135"/>
      <c r="F18" s="16"/>
    </row>
    <row r="19" spans="1:6" ht="12.75">
      <c r="A19" s="28"/>
      <c r="B19" s="29"/>
      <c r="C19" s="30"/>
      <c r="D19" s="133"/>
      <c r="E19" s="137"/>
      <c r="F19" s="21"/>
    </row>
    <row r="20" spans="1:6" ht="12.75">
      <c r="A20" s="80" t="s">
        <v>187</v>
      </c>
      <c r="B20" s="81" t="s">
        <v>188</v>
      </c>
      <c r="C20" s="82"/>
      <c r="D20" s="138"/>
      <c r="E20" s="34"/>
      <c r="F20" s="139"/>
    </row>
    <row r="21" spans="1:6" ht="12.75">
      <c r="A21" s="80"/>
      <c r="B21" s="81"/>
      <c r="C21" s="82"/>
      <c r="D21" s="138"/>
      <c r="E21" s="34"/>
      <c r="F21" s="139"/>
    </row>
    <row r="22" spans="1:6" ht="12.75">
      <c r="A22" s="87">
        <v>1</v>
      </c>
      <c r="B22" s="86" t="s">
        <v>189</v>
      </c>
      <c r="C22" s="82"/>
      <c r="D22" s="138"/>
      <c r="E22" s="34"/>
      <c r="F22" s="140"/>
    </row>
    <row r="23" spans="1:6" ht="12.75">
      <c r="A23" s="87"/>
      <c r="B23" s="29" t="s">
        <v>190</v>
      </c>
      <c r="C23" s="30" t="s">
        <v>191</v>
      </c>
      <c r="D23" s="34">
        <v>1</v>
      </c>
      <c r="E23" s="34"/>
      <c r="F23" s="141">
        <f>D23*E23</f>
        <v>0</v>
      </c>
    </row>
    <row r="24" spans="1:6" ht="12.75">
      <c r="A24" s="87"/>
      <c r="B24" s="86"/>
      <c r="C24" s="82"/>
      <c r="D24" s="138"/>
      <c r="E24" s="34"/>
      <c r="F24" s="139"/>
    </row>
    <row r="25" spans="1:6" ht="12.75">
      <c r="A25" s="87">
        <v>2</v>
      </c>
      <c r="B25" s="86" t="s">
        <v>198</v>
      </c>
      <c r="C25" s="82"/>
      <c r="D25" s="138"/>
      <c r="E25" s="34"/>
      <c r="F25" s="140"/>
    </row>
    <row r="26" spans="1:6" ht="12.75">
      <c r="A26" s="87"/>
      <c r="B26" s="86"/>
      <c r="C26" s="82"/>
      <c r="D26" s="138"/>
      <c r="E26" s="34"/>
      <c r="F26" s="140"/>
    </row>
    <row r="27" spans="1:6" ht="38.25">
      <c r="A27" s="87"/>
      <c r="B27" s="29" t="s">
        <v>314</v>
      </c>
      <c r="C27" s="30" t="s">
        <v>194</v>
      </c>
      <c r="D27" s="34">
        <v>12.86</v>
      </c>
      <c r="E27" s="34"/>
      <c r="F27" s="141">
        <f>D27*E27</f>
        <v>0</v>
      </c>
    </row>
    <row r="28" spans="1:6" ht="25.5">
      <c r="A28" s="87"/>
      <c r="B28" s="29" t="s">
        <v>200</v>
      </c>
      <c r="C28" s="30" t="s">
        <v>191</v>
      </c>
      <c r="D28" s="34">
        <v>1</v>
      </c>
      <c r="E28" s="34"/>
      <c r="F28" s="141">
        <f>D28*E28</f>
        <v>0</v>
      </c>
    </row>
    <row r="29" spans="1:6" ht="14.25">
      <c r="A29" s="87"/>
      <c r="B29" s="29" t="s">
        <v>203</v>
      </c>
      <c r="C29" s="30" t="s">
        <v>194</v>
      </c>
      <c r="D29" s="34">
        <v>12.86</v>
      </c>
      <c r="E29" s="34"/>
      <c r="F29" s="141">
        <f>D29*E29</f>
        <v>0</v>
      </c>
    </row>
    <row r="30" spans="1:6" ht="12.75">
      <c r="A30" s="87"/>
      <c r="B30" s="86"/>
      <c r="C30" s="82"/>
      <c r="D30" s="34"/>
      <c r="E30" s="34"/>
      <c r="F30" s="139"/>
    </row>
    <row r="31" spans="1:6" ht="12.75">
      <c r="A31" s="143"/>
      <c r="B31" s="90" t="s">
        <v>204</v>
      </c>
      <c r="C31" s="91"/>
      <c r="D31" s="144"/>
      <c r="E31" s="144"/>
      <c r="F31" s="145">
        <f>SUM(F22:F29)</f>
        <v>0</v>
      </c>
    </row>
    <row r="32" spans="1:6" ht="12.75">
      <c r="A32" s="87"/>
      <c r="B32" s="86"/>
      <c r="C32" s="82"/>
      <c r="D32" s="34"/>
      <c r="E32" s="34"/>
      <c r="F32" s="139"/>
    </row>
    <row r="33" spans="1:6" ht="12.75">
      <c r="A33" s="87"/>
      <c r="B33" s="86"/>
      <c r="C33" s="82"/>
      <c r="D33" s="34"/>
      <c r="E33" s="34"/>
      <c r="F33" s="139"/>
    </row>
    <row r="34" spans="1:6" ht="12.75">
      <c r="A34" s="80" t="s">
        <v>205</v>
      </c>
      <c r="B34" s="81" t="s">
        <v>206</v>
      </c>
      <c r="C34" s="146"/>
      <c r="D34" s="147"/>
      <c r="E34" s="147"/>
      <c r="F34" s="148"/>
    </row>
    <row r="35" spans="1:6" ht="12.75">
      <c r="A35" s="149"/>
      <c r="B35" s="86"/>
      <c r="C35" s="82"/>
      <c r="D35" s="34"/>
      <c r="E35" s="34"/>
      <c r="F35" s="139"/>
    </row>
    <row r="36" spans="1:6" ht="12.75">
      <c r="A36" s="87">
        <v>1</v>
      </c>
      <c r="B36" s="86" t="s">
        <v>207</v>
      </c>
      <c r="C36" s="82"/>
      <c r="D36" s="34"/>
      <c r="E36" s="34"/>
      <c r="F36" s="139"/>
    </row>
    <row r="37" spans="1:6" ht="14.25">
      <c r="A37" s="87"/>
      <c r="B37" s="86" t="s">
        <v>208</v>
      </c>
      <c r="C37" s="82" t="s">
        <v>209</v>
      </c>
      <c r="D37" s="139">
        <v>30.31</v>
      </c>
      <c r="E37" s="34"/>
      <c r="F37" s="141">
        <f>D37*E37</f>
        <v>0</v>
      </c>
    </row>
    <row r="38" spans="1:6" ht="12.75">
      <c r="A38" s="87"/>
      <c r="B38" s="86"/>
      <c r="C38" s="82"/>
      <c r="D38" s="34"/>
      <c r="E38" s="34"/>
      <c r="F38" s="139"/>
    </row>
    <row r="39" spans="1:6" ht="25.5">
      <c r="A39" s="87">
        <v>2</v>
      </c>
      <c r="B39" s="86" t="s">
        <v>210</v>
      </c>
      <c r="C39" s="82"/>
      <c r="D39" s="34"/>
      <c r="E39" s="139"/>
      <c r="F39" s="139"/>
    </row>
    <row r="40" spans="1:6" ht="14.25">
      <c r="A40" s="87"/>
      <c r="B40" s="86" t="s">
        <v>211</v>
      </c>
      <c r="C40" s="82" t="s">
        <v>194</v>
      </c>
      <c r="D40" s="139">
        <v>114.47</v>
      </c>
      <c r="E40" s="34"/>
      <c r="F40" s="141">
        <f>D40*E40</f>
        <v>0</v>
      </c>
    </row>
    <row r="41" spans="1:6" ht="12.75">
      <c r="A41" s="87"/>
      <c r="B41" s="86"/>
      <c r="C41" s="82"/>
      <c r="D41" s="139"/>
      <c r="E41" s="139"/>
      <c r="F41" s="139"/>
    </row>
    <row r="42" spans="1:6" ht="38.25">
      <c r="A42" s="87">
        <v>3</v>
      </c>
      <c r="B42" s="86" t="s">
        <v>315</v>
      </c>
      <c r="C42" s="82"/>
      <c r="D42" s="139"/>
      <c r="E42" s="139"/>
      <c r="F42" s="139"/>
    </row>
    <row r="43" spans="1:6" ht="14.25">
      <c r="A43" s="87"/>
      <c r="B43" s="86" t="s">
        <v>211</v>
      </c>
      <c r="C43" s="82" t="s">
        <v>194</v>
      </c>
      <c r="D43" s="139">
        <v>7.2</v>
      </c>
      <c r="E43" s="139"/>
      <c r="F43" s="141">
        <f>D43*E43</f>
        <v>0</v>
      </c>
    </row>
    <row r="44" spans="1:6" ht="12.75">
      <c r="A44" s="87"/>
      <c r="B44" s="86"/>
      <c r="C44" s="82"/>
      <c r="D44" s="139"/>
      <c r="E44" s="139"/>
      <c r="F44" s="139"/>
    </row>
    <row r="45" spans="1:6" ht="51">
      <c r="A45" s="87">
        <v>4</v>
      </c>
      <c r="B45" s="86" t="s">
        <v>316</v>
      </c>
      <c r="C45" s="82"/>
      <c r="D45" s="142"/>
      <c r="E45" s="139"/>
      <c r="F45" s="139"/>
    </row>
    <row r="46" spans="1:6" ht="14.25">
      <c r="A46" s="87"/>
      <c r="B46" s="86" t="s">
        <v>208</v>
      </c>
      <c r="C46" s="82" t="s">
        <v>209</v>
      </c>
      <c r="D46" s="139">
        <v>62.95</v>
      </c>
      <c r="E46" s="139"/>
      <c r="F46" s="141">
        <f>D46*E46</f>
        <v>0</v>
      </c>
    </row>
    <row r="47" spans="1:6" ht="12.75">
      <c r="A47" s="87"/>
      <c r="B47" s="86"/>
      <c r="C47" s="82"/>
      <c r="D47" s="139"/>
      <c r="E47" s="139"/>
      <c r="F47" s="139"/>
    </row>
    <row r="48" spans="1:6" ht="38.25">
      <c r="A48" s="150">
        <v>5</v>
      </c>
      <c r="B48" s="86" t="s">
        <v>317</v>
      </c>
      <c r="C48" s="82"/>
      <c r="D48" s="139"/>
      <c r="E48" s="139"/>
      <c r="F48" s="139"/>
    </row>
    <row r="49" spans="1:6" ht="14.25">
      <c r="A49" s="87"/>
      <c r="B49" s="86" t="s">
        <v>211</v>
      </c>
      <c r="C49" s="82" t="s">
        <v>194</v>
      </c>
      <c r="D49" s="151">
        <v>30.31</v>
      </c>
      <c r="E49" s="34"/>
      <c r="F49" s="141">
        <f>D49*E49</f>
        <v>0</v>
      </c>
    </row>
    <row r="50" spans="1:6" ht="12.75">
      <c r="A50" s="87"/>
      <c r="B50" s="86"/>
      <c r="C50" s="82"/>
      <c r="D50" s="151"/>
      <c r="E50" s="34"/>
      <c r="F50" s="141"/>
    </row>
    <row r="51" spans="1:6" ht="38.25">
      <c r="A51" s="87">
        <v>6</v>
      </c>
      <c r="B51" s="86" t="s">
        <v>318</v>
      </c>
      <c r="C51" s="82"/>
      <c r="D51" s="151"/>
      <c r="E51" s="34"/>
      <c r="F51" s="141"/>
    </row>
    <row r="52" spans="1:6" ht="14.25">
      <c r="A52" s="87"/>
      <c r="B52" s="86" t="s">
        <v>211</v>
      </c>
      <c r="C52" s="82" t="s">
        <v>194</v>
      </c>
      <c r="D52" s="151">
        <v>14.72</v>
      </c>
      <c r="E52" s="34"/>
      <c r="F52" s="141">
        <f>D52*E52</f>
        <v>0</v>
      </c>
    </row>
    <row r="53" spans="1:6" ht="12.75">
      <c r="A53" s="87"/>
      <c r="B53" s="86"/>
      <c r="C53" s="82"/>
      <c r="D53" s="151"/>
      <c r="E53" s="34"/>
      <c r="F53" s="141"/>
    </row>
    <row r="54" spans="1:6" ht="12.75">
      <c r="A54" s="143"/>
      <c r="B54" s="90" t="s">
        <v>218</v>
      </c>
      <c r="C54" s="91"/>
      <c r="D54" s="144"/>
      <c r="E54" s="144"/>
      <c r="F54" s="145">
        <f>SUM(F36:F52)</f>
        <v>0</v>
      </c>
    </row>
    <row r="55" spans="1:6" ht="12.75">
      <c r="A55" s="87"/>
      <c r="B55" s="86"/>
      <c r="C55" s="82"/>
      <c r="D55" s="34"/>
      <c r="E55" s="34"/>
      <c r="F55" s="139"/>
    </row>
    <row r="56" spans="1:6" ht="12.75">
      <c r="A56" s="87"/>
      <c r="B56" s="86"/>
      <c r="C56" s="82"/>
      <c r="D56" s="34"/>
      <c r="E56" s="34"/>
      <c r="F56" s="139"/>
    </row>
    <row r="57" spans="1:6" ht="12.75">
      <c r="A57" s="80" t="s">
        <v>219</v>
      </c>
      <c r="B57" s="81" t="s">
        <v>220</v>
      </c>
      <c r="C57" s="82"/>
      <c r="D57" s="34"/>
      <c r="E57" s="34"/>
      <c r="F57" s="139"/>
    </row>
    <row r="58" spans="1:6" ht="12.75">
      <c r="A58" s="80"/>
      <c r="B58" s="81"/>
      <c r="C58" s="82"/>
      <c r="D58" s="34"/>
      <c r="E58" s="34"/>
      <c r="F58" s="139"/>
    </row>
    <row r="59" spans="1:6" ht="51">
      <c r="A59" s="152">
        <v>1</v>
      </c>
      <c r="B59" s="153" t="s">
        <v>319</v>
      </c>
      <c r="C59" s="154"/>
      <c r="D59" s="88"/>
      <c r="E59" s="34"/>
      <c r="F59" s="139"/>
    </row>
    <row r="60" spans="1:6" ht="14.25">
      <c r="A60" s="152"/>
      <c r="B60" s="86" t="s">
        <v>208</v>
      </c>
      <c r="C60" s="82" t="s">
        <v>209</v>
      </c>
      <c r="D60" s="139">
        <v>11.34</v>
      </c>
      <c r="E60" s="34"/>
      <c r="F60" s="141">
        <f>D60*E60</f>
        <v>0</v>
      </c>
    </row>
    <row r="61" spans="1:6" ht="12.75">
      <c r="A61" s="87"/>
      <c r="B61" s="86"/>
      <c r="C61" s="82"/>
      <c r="D61" s="34"/>
      <c r="E61" s="34"/>
      <c r="F61" s="139"/>
    </row>
    <row r="62" spans="1:6" ht="25.5">
      <c r="A62" s="28">
        <v>2</v>
      </c>
      <c r="B62" s="29" t="s">
        <v>222</v>
      </c>
      <c r="C62" s="30"/>
      <c r="D62" s="31"/>
      <c r="E62" s="32"/>
      <c r="F62" s="27"/>
    </row>
    <row r="63" spans="1:6" ht="14.25">
      <c r="A63" s="28"/>
      <c r="B63" s="29" t="s">
        <v>208</v>
      </c>
      <c r="C63" s="30" t="s">
        <v>209</v>
      </c>
      <c r="D63" s="38">
        <v>11.34</v>
      </c>
      <c r="E63" s="61"/>
      <c r="F63" s="37">
        <f>D63*E63</f>
        <v>0</v>
      </c>
    </row>
    <row r="64" spans="1:6" ht="12.75">
      <c r="A64" s="87"/>
      <c r="B64" s="86"/>
      <c r="C64" s="82"/>
      <c r="D64" s="34"/>
      <c r="E64" s="34"/>
      <c r="F64" s="139"/>
    </row>
    <row r="65" spans="1:6" ht="51">
      <c r="A65" s="87">
        <v>3</v>
      </c>
      <c r="B65" s="86" t="s">
        <v>320</v>
      </c>
      <c r="C65" s="82"/>
      <c r="D65" s="34"/>
      <c r="E65" s="34"/>
      <c r="F65" s="139"/>
    </row>
    <row r="66" spans="1:6" ht="14.25">
      <c r="A66" s="87"/>
      <c r="B66" s="86" t="s">
        <v>224</v>
      </c>
      <c r="C66" s="82" t="s">
        <v>194</v>
      </c>
      <c r="D66" s="34">
        <v>1.06</v>
      </c>
      <c r="E66" s="34"/>
      <c r="F66" s="141">
        <f>D66*E66</f>
        <v>0</v>
      </c>
    </row>
    <row r="67" spans="1:6" ht="12.75">
      <c r="A67" s="155"/>
      <c r="B67" s="156"/>
      <c r="C67" s="157"/>
      <c r="D67" s="158"/>
      <c r="E67" s="159"/>
      <c r="F67" s="159"/>
    </row>
    <row r="68" spans="1:6" ht="12.75">
      <c r="A68" s="143"/>
      <c r="B68" s="90" t="s">
        <v>225</v>
      </c>
      <c r="C68" s="91"/>
      <c r="D68" s="160"/>
      <c r="E68" s="144"/>
      <c r="F68" s="145">
        <f>SUM(F59:F66)</f>
        <v>0</v>
      </c>
    </row>
    <row r="69" spans="1:6" ht="12.75">
      <c r="A69" s="149"/>
      <c r="B69" s="81"/>
      <c r="C69" s="82"/>
      <c r="D69" s="138"/>
      <c r="E69" s="34"/>
      <c r="F69" s="148"/>
    </row>
    <row r="70" spans="1:6" ht="12.75">
      <c r="A70" s="149"/>
      <c r="B70" s="81"/>
      <c r="C70" s="82"/>
      <c r="D70" s="138"/>
      <c r="E70" s="34"/>
      <c r="F70" s="148"/>
    </row>
    <row r="71" spans="1:6" ht="12.75">
      <c r="A71" s="80" t="s">
        <v>226</v>
      </c>
      <c r="B71" s="81" t="s">
        <v>227</v>
      </c>
      <c r="C71" s="161" t="s">
        <v>228</v>
      </c>
      <c r="D71" s="162"/>
      <c r="E71" s="147"/>
      <c r="F71" s="148"/>
    </row>
    <row r="72" spans="1:6" ht="12.75">
      <c r="A72" s="149"/>
      <c r="B72" s="86"/>
      <c r="C72" s="82"/>
      <c r="D72" s="138"/>
      <c r="E72" s="34"/>
      <c r="F72" s="139"/>
    </row>
    <row r="73" spans="1:6" ht="51">
      <c r="A73" s="87">
        <v>1</v>
      </c>
      <c r="B73" s="153" t="s">
        <v>229</v>
      </c>
      <c r="C73" s="146"/>
      <c r="D73" s="138"/>
      <c r="E73" s="34"/>
      <c r="F73" s="139"/>
    </row>
    <row r="74" spans="1:6" ht="15.75">
      <c r="A74" s="149"/>
      <c r="B74" s="86" t="s">
        <v>230</v>
      </c>
      <c r="C74" s="82" t="s">
        <v>231</v>
      </c>
      <c r="D74" s="151">
        <v>3.03</v>
      </c>
      <c r="E74" s="34"/>
      <c r="F74" s="141">
        <f>D74*E74</f>
        <v>0</v>
      </c>
    </row>
    <row r="75" spans="1:6" ht="12.75">
      <c r="A75" s="149"/>
      <c r="B75" s="86"/>
      <c r="C75" s="82"/>
      <c r="D75" s="34"/>
      <c r="E75" s="34"/>
      <c r="F75" s="139"/>
    </row>
    <row r="76" spans="1:6" ht="38.25">
      <c r="A76" s="28">
        <v>2</v>
      </c>
      <c r="B76" s="29" t="s">
        <v>232</v>
      </c>
      <c r="C76" s="30"/>
      <c r="D76" s="34"/>
      <c r="E76" s="34"/>
      <c r="F76" s="139"/>
    </row>
    <row r="77" spans="1:6" ht="15.75">
      <c r="A77" s="53"/>
      <c r="B77" s="29" t="s">
        <v>230</v>
      </c>
      <c r="C77" s="30" t="s">
        <v>231</v>
      </c>
      <c r="D77" s="34">
        <v>1.52</v>
      </c>
      <c r="E77" s="34"/>
      <c r="F77" s="141">
        <f>D77*E77</f>
        <v>0</v>
      </c>
    </row>
    <row r="78" spans="1:6" ht="12.75">
      <c r="A78" s="149"/>
      <c r="B78" s="86"/>
      <c r="C78" s="82"/>
      <c r="D78" s="34"/>
      <c r="E78" s="34"/>
      <c r="F78" s="139"/>
    </row>
    <row r="79" spans="1:6" ht="63.75">
      <c r="A79" s="87">
        <v>3</v>
      </c>
      <c r="B79" s="86" t="s">
        <v>321</v>
      </c>
      <c r="C79" s="82"/>
      <c r="D79" s="34"/>
      <c r="E79" s="34"/>
      <c r="F79" s="139"/>
    </row>
    <row r="80" spans="1:6" ht="14.25">
      <c r="A80" s="87"/>
      <c r="B80" s="86" t="s">
        <v>234</v>
      </c>
      <c r="C80" s="82" t="s">
        <v>194</v>
      </c>
      <c r="D80" s="151">
        <v>5.18</v>
      </c>
      <c r="E80" s="34"/>
      <c r="F80" s="141">
        <f>D80*E80</f>
        <v>0</v>
      </c>
    </row>
    <row r="81" spans="1:6" ht="12.75">
      <c r="A81" s="87"/>
      <c r="B81" s="86"/>
      <c r="C81" s="82"/>
      <c r="D81" s="151"/>
      <c r="E81" s="34"/>
      <c r="F81" s="141"/>
    </row>
    <row r="82" spans="1:6" ht="51">
      <c r="A82" s="152">
        <v>4</v>
      </c>
      <c r="B82" s="86" t="s">
        <v>322</v>
      </c>
      <c r="C82" s="163"/>
      <c r="D82" s="147"/>
      <c r="E82" s="147"/>
      <c r="F82" s="148"/>
    </row>
    <row r="83" spans="1:6" ht="14.25">
      <c r="A83" s="80"/>
      <c r="B83" s="86" t="s">
        <v>236</v>
      </c>
      <c r="C83" s="82" t="s">
        <v>194</v>
      </c>
      <c r="D83" s="88">
        <v>2.12</v>
      </c>
      <c r="E83" s="88"/>
      <c r="F83" s="141">
        <f>D83*E83</f>
        <v>0</v>
      </c>
    </row>
    <row r="84" spans="1:6" ht="12.75">
      <c r="A84" s="80"/>
      <c r="B84" s="86"/>
      <c r="C84" s="82"/>
      <c r="D84" s="88"/>
      <c r="E84" s="88"/>
      <c r="F84" s="141"/>
    </row>
    <row r="85" spans="1:6" ht="51">
      <c r="A85" s="152">
        <v>5</v>
      </c>
      <c r="B85" s="86" t="s">
        <v>323</v>
      </c>
      <c r="C85" s="163"/>
      <c r="D85" s="147"/>
      <c r="E85" s="147"/>
      <c r="F85" s="148"/>
    </row>
    <row r="86" spans="1:6" ht="14.25">
      <c r="A86" s="80"/>
      <c r="B86" s="86" t="s">
        <v>236</v>
      </c>
      <c r="C86" s="82" t="s">
        <v>194</v>
      </c>
      <c r="D86" s="88">
        <v>16.16</v>
      </c>
      <c r="E86" s="88"/>
      <c r="F86" s="141">
        <f>D86*E86</f>
        <v>0</v>
      </c>
    </row>
    <row r="87" spans="1:6" ht="12.75">
      <c r="A87" s="80"/>
      <c r="B87" s="86"/>
      <c r="C87" s="82"/>
      <c r="D87" s="164"/>
      <c r="E87" s="88"/>
      <c r="F87" s="141"/>
    </row>
    <row r="88" spans="1:6" ht="51">
      <c r="A88" s="87">
        <v>6</v>
      </c>
      <c r="B88" s="86" t="s">
        <v>324</v>
      </c>
      <c r="C88" s="82"/>
      <c r="D88" s="142"/>
      <c r="E88" s="139"/>
      <c r="F88" s="139"/>
    </row>
    <row r="89" spans="1:6" ht="14.25">
      <c r="A89" s="87"/>
      <c r="B89" s="86" t="s">
        <v>236</v>
      </c>
      <c r="C89" s="82" t="s">
        <v>194</v>
      </c>
      <c r="D89" s="139">
        <v>1.99</v>
      </c>
      <c r="E89" s="34"/>
      <c r="F89" s="141">
        <f>D89*E89</f>
        <v>0</v>
      </c>
    </row>
    <row r="90" spans="1:6" ht="12.75">
      <c r="A90" s="87"/>
      <c r="B90" s="86"/>
      <c r="C90" s="82"/>
      <c r="D90" s="139"/>
      <c r="E90" s="34"/>
      <c r="F90" s="141"/>
    </row>
    <row r="91" spans="1:6" ht="38.25">
      <c r="A91" s="87">
        <v>7</v>
      </c>
      <c r="B91" s="86" t="s">
        <v>325</v>
      </c>
      <c r="C91" s="82"/>
      <c r="D91" s="139"/>
      <c r="E91" s="34"/>
      <c r="F91" s="141"/>
    </row>
    <row r="92" spans="1:6" ht="14.25">
      <c r="A92" s="87"/>
      <c r="B92" s="86" t="s">
        <v>208</v>
      </c>
      <c r="C92" s="82" t="s">
        <v>209</v>
      </c>
      <c r="D92" s="139">
        <v>27.49</v>
      </c>
      <c r="E92" s="34"/>
      <c r="F92" s="141">
        <f>D92*E92</f>
        <v>0</v>
      </c>
    </row>
    <row r="93" spans="1:6" ht="12.75">
      <c r="A93" s="87"/>
      <c r="B93" s="86"/>
      <c r="C93" s="82"/>
      <c r="D93" s="139"/>
      <c r="E93" s="34"/>
      <c r="F93" s="141"/>
    </row>
    <row r="94" spans="1:6" ht="63.75">
      <c r="A94" s="87">
        <v>8</v>
      </c>
      <c r="B94" s="73" t="s">
        <v>326</v>
      </c>
      <c r="C94" s="70"/>
      <c r="D94" s="38"/>
      <c r="E94" s="32"/>
      <c r="F94" s="37"/>
    </row>
    <row r="95" spans="1:6" ht="14.25">
      <c r="A95" s="87"/>
      <c r="B95" s="29" t="s">
        <v>208</v>
      </c>
      <c r="C95" s="30" t="s">
        <v>209</v>
      </c>
      <c r="D95" s="38">
        <v>62.95</v>
      </c>
      <c r="E95" s="32"/>
      <c r="F95" s="37">
        <f>D95*E95</f>
        <v>0</v>
      </c>
    </row>
    <row r="96" spans="1:6" ht="12.75">
      <c r="A96" s="156"/>
      <c r="B96" s="156"/>
      <c r="C96" s="157"/>
      <c r="D96" s="165"/>
      <c r="E96" s="165"/>
      <c r="F96" s="159"/>
    </row>
    <row r="97" spans="1:6" ht="12.75">
      <c r="A97" s="89"/>
      <c r="B97" s="90" t="s">
        <v>243</v>
      </c>
      <c r="C97" s="91"/>
      <c r="D97" s="144"/>
      <c r="E97" s="144"/>
      <c r="F97" s="145">
        <f>SUM(F73:F95)</f>
        <v>0</v>
      </c>
    </row>
    <row r="98" spans="1:6" ht="12.75">
      <c r="A98" s="86"/>
      <c r="B98" s="86"/>
      <c r="C98" s="82"/>
      <c r="D98" s="34"/>
      <c r="E98" s="34"/>
      <c r="F98" s="139"/>
    </row>
    <row r="99" spans="1:6" ht="12.75">
      <c r="A99" s="87"/>
      <c r="B99" s="86"/>
      <c r="C99" s="82"/>
      <c r="D99" s="34"/>
      <c r="E99" s="34"/>
      <c r="F99" s="139"/>
    </row>
    <row r="100" spans="1:6" ht="12.75">
      <c r="A100" s="80" t="s">
        <v>244</v>
      </c>
      <c r="B100" s="81" t="s">
        <v>245</v>
      </c>
      <c r="C100" s="82"/>
      <c r="D100" s="34"/>
      <c r="E100" s="84"/>
      <c r="F100" s="85"/>
    </row>
    <row r="101" spans="1:6" ht="12.75">
      <c r="A101" s="86"/>
      <c r="B101" s="86"/>
      <c r="C101" s="82"/>
      <c r="D101" s="34"/>
      <c r="E101" s="84"/>
      <c r="F101" s="85"/>
    </row>
    <row r="102" spans="1:6" ht="25.5">
      <c r="A102" s="87">
        <v>1</v>
      </c>
      <c r="B102" s="86" t="s">
        <v>246</v>
      </c>
      <c r="C102" s="82"/>
      <c r="D102" s="34"/>
      <c r="E102" s="84"/>
      <c r="F102" s="85"/>
    </row>
    <row r="103" spans="1:6" ht="12.75">
      <c r="A103" s="86"/>
      <c r="B103" s="86" t="s">
        <v>247</v>
      </c>
      <c r="C103" s="82"/>
      <c r="D103" s="34"/>
      <c r="E103" s="84"/>
      <c r="F103" s="85"/>
    </row>
    <row r="104" spans="1:6" ht="12.75">
      <c r="A104" s="86"/>
      <c r="B104" s="86" t="s">
        <v>248</v>
      </c>
      <c r="C104" s="82" t="s">
        <v>249</v>
      </c>
      <c r="D104" s="88">
        <v>380</v>
      </c>
      <c r="E104" s="84"/>
      <c r="F104" s="85">
        <f>E104*D104</f>
        <v>0</v>
      </c>
    </row>
    <row r="105" spans="1:6" ht="12.75">
      <c r="A105" s="86"/>
      <c r="B105" s="86" t="s">
        <v>250</v>
      </c>
      <c r="C105" s="82" t="s">
        <v>249</v>
      </c>
      <c r="D105" s="88">
        <v>480</v>
      </c>
      <c r="E105" s="84"/>
      <c r="F105" s="85">
        <f>E105*D105</f>
        <v>0</v>
      </c>
    </row>
    <row r="106" spans="1:6" ht="12.75">
      <c r="A106" s="86"/>
      <c r="B106" s="86" t="s">
        <v>251</v>
      </c>
      <c r="C106" s="82" t="s">
        <v>249</v>
      </c>
      <c r="D106" s="88">
        <v>65</v>
      </c>
      <c r="E106" s="84"/>
      <c r="F106" s="85">
        <f>E106*D106</f>
        <v>0</v>
      </c>
    </row>
    <row r="107" spans="1:6" ht="12.75">
      <c r="A107" s="86"/>
      <c r="B107" s="86"/>
      <c r="C107" s="82"/>
      <c r="D107" s="84"/>
      <c r="E107" s="84"/>
      <c r="F107" s="85"/>
    </row>
    <row r="108" spans="1:6" ht="12.75">
      <c r="A108" s="89"/>
      <c r="B108" s="90" t="s">
        <v>252</v>
      </c>
      <c r="C108" s="91"/>
      <c r="D108" s="93"/>
      <c r="E108" s="93"/>
      <c r="F108" s="94">
        <f>SUM(F104:F106)</f>
        <v>0</v>
      </c>
    </row>
    <row r="109" spans="1:6" ht="12.75">
      <c r="A109" s="87"/>
      <c r="B109" s="86"/>
      <c r="C109" s="82"/>
      <c r="D109" s="138"/>
      <c r="E109" s="34"/>
      <c r="F109" s="139"/>
    </row>
    <row r="110" spans="1:6" ht="12.75">
      <c r="A110" s="87"/>
      <c r="B110" s="86"/>
      <c r="C110" s="82"/>
      <c r="D110" s="138"/>
      <c r="E110" s="34"/>
      <c r="F110" s="139"/>
    </row>
    <row r="111" spans="1:6" ht="12.75">
      <c r="A111" s="80" t="s">
        <v>253</v>
      </c>
      <c r="B111" s="81" t="s">
        <v>254</v>
      </c>
      <c r="C111" s="146"/>
      <c r="D111" s="162"/>
      <c r="E111" s="147"/>
      <c r="F111" s="148"/>
    </row>
    <row r="112" spans="1:6" ht="12.75">
      <c r="A112" s="80"/>
      <c r="B112" s="81"/>
      <c r="C112" s="146"/>
      <c r="D112" s="162"/>
      <c r="E112" s="147"/>
      <c r="F112" s="148"/>
    </row>
    <row r="113" spans="1:6" ht="51">
      <c r="A113" s="152">
        <v>1</v>
      </c>
      <c r="B113" s="86" t="s">
        <v>327</v>
      </c>
      <c r="C113" s="82"/>
      <c r="D113" s="162"/>
      <c r="E113" s="147"/>
      <c r="F113" s="148"/>
    </row>
    <row r="114" spans="1:6" ht="15.75">
      <c r="A114" s="80"/>
      <c r="B114" s="86" t="s">
        <v>256</v>
      </c>
      <c r="C114" s="82" t="s">
        <v>257</v>
      </c>
      <c r="D114" s="88">
        <v>86.22</v>
      </c>
      <c r="E114" s="34"/>
      <c r="F114" s="141">
        <f>D114*E114</f>
        <v>0</v>
      </c>
    </row>
    <row r="115" spans="1:6" ht="12.75">
      <c r="A115" s="86"/>
      <c r="B115" s="86"/>
      <c r="C115" s="82"/>
      <c r="D115" s="34"/>
      <c r="E115" s="34"/>
      <c r="F115" s="139"/>
    </row>
    <row r="116" spans="1:6" ht="51">
      <c r="A116" s="150">
        <v>2</v>
      </c>
      <c r="B116" s="86" t="s">
        <v>258</v>
      </c>
      <c r="C116" s="82"/>
      <c r="D116" s="34"/>
      <c r="E116" s="139"/>
      <c r="F116" s="139"/>
    </row>
    <row r="117" spans="1:6" ht="14.25">
      <c r="A117" s="87"/>
      <c r="B117" s="86" t="s">
        <v>259</v>
      </c>
      <c r="C117" s="82" t="s">
        <v>209</v>
      </c>
      <c r="D117" s="139">
        <v>73.4</v>
      </c>
      <c r="E117" s="34"/>
      <c r="F117" s="141">
        <f>D117*E117</f>
        <v>0</v>
      </c>
    </row>
    <row r="118" spans="1:6" ht="12.75">
      <c r="A118" s="87"/>
      <c r="B118" s="86"/>
      <c r="C118" s="82"/>
      <c r="D118" s="139"/>
      <c r="E118" s="34"/>
      <c r="F118" s="141"/>
    </row>
    <row r="119" spans="1:6" ht="51">
      <c r="A119" s="87">
        <v>3</v>
      </c>
      <c r="B119" s="86" t="s">
        <v>260</v>
      </c>
      <c r="C119" s="82"/>
      <c r="D119" s="139"/>
      <c r="E119" s="34"/>
      <c r="F119" s="141"/>
    </row>
    <row r="120" spans="1:6" ht="14.25">
      <c r="A120" s="87"/>
      <c r="B120" s="86" t="s">
        <v>208</v>
      </c>
      <c r="C120" s="82" t="s">
        <v>209</v>
      </c>
      <c r="D120" s="34">
        <v>24.23</v>
      </c>
      <c r="E120" s="34"/>
      <c r="F120" s="141">
        <f>D120*E120</f>
        <v>0</v>
      </c>
    </row>
    <row r="121" spans="1:6" ht="12.75">
      <c r="A121" s="156"/>
      <c r="B121" s="156"/>
      <c r="C121" s="157"/>
      <c r="D121" s="166"/>
      <c r="E121" s="165"/>
      <c r="F121" s="159"/>
    </row>
    <row r="122" spans="1:6" ht="12.75">
      <c r="A122" s="89"/>
      <c r="B122" s="90" t="s">
        <v>265</v>
      </c>
      <c r="C122" s="91"/>
      <c r="D122" s="160"/>
      <c r="E122" s="144"/>
      <c r="F122" s="145">
        <f>SUM(F113:F120)</f>
        <v>0</v>
      </c>
    </row>
    <row r="123" spans="1:6" ht="12.75">
      <c r="A123" s="86"/>
      <c r="B123" s="86"/>
      <c r="C123" s="82"/>
      <c r="D123" s="138"/>
      <c r="E123" s="34"/>
      <c r="F123" s="139"/>
    </row>
    <row r="124" spans="1:6" ht="12.75">
      <c r="A124" s="86"/>
      <c r="B124" s="86"/>
      <c r="C124" s="82"/>
      <c r="D124" s="138"/>
      <c r="E124" s="34"/>
      <c r="F124" s="139"/>
    </row>
    <row r="125" spans="1:6" ht="12.75">
      <c r="A125" s="80" t="s">
        <v>266</v>
      </c>
      <c r="B125" s="81" t="s">
        <v>267</v>
      </c>
      <c r="C125" s="146"/>
      <c r="D125" s="162"/>
      <c r="E125" s="147"/>
      <c r="F125" s="148"/>
    </row>
    <row r="126" spans="1:6" ht="12.75">
      <c r="A126" s="80"/>
      <c r="B126" s="81"/>
      <c r="C126" s="146"/>
      <c r="D126" s="162"/>
      <c r="E126" s="147"/>
      <c r="F126" s="148"/>
    </row>
    <row r="127" spans="1:7" ht="25.5">
      <c r="A127" s="152">
        <v>1</v>
      </c>
      <c r="B127" s="153" t="s">
        <v>328</v>
      </c>
      <c r="C127" s="370"/>
      <c r="D127" s="370"/>
      <c r="E127" s="88"/>
      <c r="F127" s="167"/>
      <c r="G127" s="99"/>
    </row>
    <row r="128" spans="1:6" ht="12.75">
      <c r="A128" s="152"/>
      <c r="B128" s="58" t="s">
        <v>190</v>
      </c>
      <c r="C128" s="59" t="s">
        <v>191</v>
      </c>
      <c r="D128" s="88">
        <v>1</v>
      </c>
      <c r="E128" s="88"/>
      <c r="F128" s="168">
        <f>D128*E128</f>
        <v>0</v>
      </c>
    </row>
    <row r="129" spans="1:6" ht="12.75">
      <c r="A129" s="87"/>
      <c r="B129" s="86"/>
      <c r="C129" s="82"/>
      <c r="D129" s="138"/>
      <c r="E129" s="34"/>
      <c r="F129" s="139"/>
    </row>
    <row r="130" spans="1:6" ht="51">
      <c r="A130" s="87">
        <v>2</v>
      </c>
      <c r="B130" s="86" t="s">
        <v>329</v>
      </c>
      <c r="C130" s="82"/>
      <c r="D130" s="138"/>
      <c r="E130" s="34"/>
      <c r="F130" s="139"/>
    </row>
    <row r="131" spans="1:6" ht="14.25">
      <c r="A131" s="87"/>
      <c r="B131" s="86" t="s">
        <v>208</v>
      </c>
      <c r="C131" s="82" t="s">
        <v>209</v>
      </c>
      <c r="D131" s="139">
        <v>116.65</v>
      </c>
      <c r="E131" s="139"/>
      <c r="F131" s="141">
        <f>D131*E131</f>
        <v>0</v>
      </c>
    </row>
    <row r="132" spans="1:6" ht="12.75">
      <c r="A132" s="156"/>
      <c r="B132" s="156"/>
      <c r="C132" s="157"/>
      <c r="D132" s="159"/>
      <c r="E132" s="159"/>
      <c r="F132" s="159"/>
    </row>
    <row r="133" spans="1:6" ht="12.75">
      <c r="A133" s="89"/>
      <c r="B133" s="90" t="s">
        <v>270</v>
      </c>
      <c r="C133" s="91"/>
      <c r="D133" s="144"/>
      <c r="E133" s="144"/>
      <c r="F133" s="145">
        <f>SUM(F127:F131)</f>
        <v>0</v>
      </c>
    </row>
    <row r="134" spans="1:6" ht="12.75">
      <c r="A134" s="86"/>
      <c r="B134" s="86"/>
      <c r="C134" s="82"/>
      <c r="D134" s="34"/>
      <c r="E134" s="34"/>
      <c r="F134" s="139"/>
    </row>
    <row r="135" spans="1:6" ht="12.75">
      <c r="A135" s="86"/>
      <c r="B135" s="86"/>
      <c r="C135" s="82"/>
      <c r="D135" s="34"/>
      <c r="E135" s="34"/>
      <c r="F135" s="139"/>
    </row>
    <row r="136" spans="1:6" ht="12.75">
      <c r="A136" s="80" t="s">
        <v>271</v>
      </c>
      <c r="B136" s="81" t="s">
        <v>272</v>
      </c>
      <c r="C136" s="82"/>
      <c r="D136" s="34"/>
      <c r="E136" s="34"/>
      <c r="F136" s="148"/>
    </row>
    <row r="137" spans="1:6" ht="12.75">
      <c r="A137" s="87"/>
      <c r="B137" s="81"/>
      <c r="C137" s="82"/>
      <c r="D137" s="34"/>
      <c r="E137" s="34"/>
      <c r="F137" s="148"/>
    </row>
    <row r="138" spans="1:6" ht="51">
      <c r="A138" s="87">
        <v>1</v>
      </c>
      <c r="B138" s="86" t="s">
        <v>330</v>
      </c>
      <c r="C138" s="169"/>
      <c r="D138" s="139"/>
      <c r="E138" s="34"/>
      <c r="F138" s="148"/>
    </row>
    <row r="139" spans="1:6" ht="12.75">
      <c r="A139" s="87"/>
      <c r="B139" s="86" t="s">
        <v>331</v>
      </c>
      <c r="C139" s="169" t="s">
        <v>202</v>
      </c>
      <c r="D139" s="139">
        <v>1</v>
      </c>
      <c r="E139" s="88"/>
      <c r="F139" s="141">
        <f>D139*E139</f>
        <v>0</v>
      </c>
    </row>
    <row r="140" spans="1:6" ht="12.75">
      <c r="A140" s="87"/>
      <c r="B140" s="86"/>
      <c r="C140" s="169"/>
      <c r="D140" s="139"/>
      <c r="E140" s="34"/>
      <c r="F140" s="148"/>
    </row>
    <row r="141" spans="1:6" ht="63.75">
      <c r="A141" s="87">
        <v>2</v>
      </c>
      <c r="B141" s="86" t="s">
        <v>332</v>
      </c>
      <c r="C141" s="169"/>
      <c r="D141" s="139"/>
      <c r="E141" s="34"/>
      <c r="F141" s="148"/>
    </row>
    <row r="142" spans="1:6" ht="12.75">
      <c r="A142" s="87"/>
      <c r="B142" s="86" t="s">
        <v>333</v>
      </c>
      <c r="C142" s="169" t="s">
        <v>202</v>
      </c>
      <c r="D142" s="139">
        <v>1</v>
      </c>
      <c r="E142" s="88"/>
      <c r="F142" s="141">
        <f>D142*E142</f>
        <v>0</v>
      </c>
    </row>
    <row r="143" spans="1:6" ht="12.75">
      <c r="A143" s="87"/>
      <c r="B143" s="86"/>
      <c r="C143" s="169"/>
      <c r="D143" s="139"/>
      <c r="E143" s="34"/>
      <c r="F143" s="148"/>
    </row>
    <row r="144" spans="1:6" ht="51">
      <c r="A144" s="87">
        <v>3</v>
      </c>
      <c r="B144" s="86" t="s">
        <v>334</v>
      </c>
      <c r="C144" s="82"/>
      <c r="D144" s="139"/>
      <c r="E144" s="34"/>
      <c r="F144" s="148"/>
    </row>
    <row r="145" spans="1:6" ht="12.75">
      <c r="A145" s="87"/>
      <c r="B145" s="86" t="s">
        <v>278</v>
      </c>
      <c r="C145" s="169" t="s">
        <v>279</v>
      </c>
      <c r="D145" s="139">
        <v>26.26</v>
      </c>
      <c r="E145" s="34"/>
      <c r="F145" s="141">
        <f>D145*E145</f>
        <v>0</v>
      </c>
    </row>
    <row r="146" spans="1:6" ht="12.75">
      <c r="A146" s="87"/>
      <c r="B146" s="86"/>
      <c r="C146" s="169"/>
      <c r="D146" s="142"/>
      <c r="E146" s="34"/>
      <c r="F146" s="148"/>
    </row>
    <row r="147" spans="1:6" ht="12.75">
      <c r="A147" s="89"/>
      <c r="B147" s="90" t="s">
        <v>281</v>
      </c>
      <c r="C147" s="91"/>
      <c r="D147" s="160"/>
      <c r="E147" s="144"/>
      <c r="F147" s="145">
        <f>SUM(F138:F145)</f>
        <v>0</v>
      </c>
    </row>
    <row r="148" spans="1:6" ht="12.75">
      <c r="A148" s="87"/>
      <c r="B148" s="81"/>
      <c r="C148" s="82"/>
      <c r="D148" s="138"/>
      <c r="E148" s="34"/>
      <c r="F148" s="148"/>
    </row>
    <row r="149" spans="1:6" ht="12.75">
      <c r="A149" s="87"/>
      <c r="B149" s="86"/>
      <c r="C149" s="82"/>
      <c r="D149" s="138"/>
      <c r="E149" s="34"/>
      <c r="F149" s="139"/>
    </row>
    <row r="150" spans="1:6" ht="12.75">
      <c r="A150" s="80" t="s">
        <v>282</v>
      </c>
      <c r="B150" s="81" t="s">
        <v>283</v>
      </c>
      <c r="C150" s="146"/>
      <c r="D150" s="162"/>
      <c r="E150" s="147"/>
      <c r="F150" s="148"/>
    </row>
    <row r="151" spans="1:6" ht="12.75">
      <c r="A151" s="80"/>
      <c r="B151" s="81"/>
      <c r="C151" s="146"/>
      <c r="D151" s="162"/>
      <c r="E151" s="147"/>
      <c r="F151" s="148"/>
    </row>
    <row r="152" spans="1:6" ht="25.5">
      <c r="A152" s="87">
        <v>1</v>
      </c>
      <c r="B152" s="86" t="s">
        <v>335</v>
      </c>
      <c r="C152" s="82"/>
      <c r="D152" s="142"/>
      <c r="E152" s="139"/>
      <c r="F152" s="141"/>
    </row>
    <row r="153" spans="1:6" ht="12.75">
      <c r="A153" s="87"/>
      <c r="B153" s="86" t="s">
        <v>278</v>
      </c>
      <c r="C153" s="82"/>
      <c r="D153" s="142"/>
      <c r="E153" s="139"/>
      <c r="F153" s="141"/>
    </row>
    <row r="154" spans="1:6" ht="12.75">
      <c r="A154" s="87"/>
      <c r="B154" s="86" t="s">
        <v>285</v>
      </c>
      <c r="C154" s="82" t="s">
        <v>279</v>
      </c>
      <c r="D154" s="139">
        <v>15.04</v>
      </c>
      <c r="E154" s="4"/>
      <c r="F154" s="141">
        <f>D154*E154</f>
        <v>0</v>
      </c>
    </row>
    <row r="155" spans="1:6" ht="12.75">
      <c r="A155" s="87"/>
      <c r="B155" s="29" t="s">
        <v>286</v>
      </c>
      <c r="C155" s="30" t="s">
        <v>279</v>
      </c>
      <c r="D155" s="139">
        <v>2.24</v>
      </c>
      <c r="E155" s="4"/>
      <c r="F155" s="141">
        <f>D155*E155</f>
        <v>0</v>
      </c>
    </row>
    <row r="156" spans="1:6" ht="12.75">
      <c r="A156" s="87"/>
      <c r="B156" s="86" t="s">
        <v>287</v>
      </c>
      <c r="C156" s="82" t="s">
        <v>279</v>
      </c>
      <c r="D156" s="139">
        <v>13.09</v>
      </c>
      <c r="E156" s="4"/>
      <c r="F156" s="141">
        <f>D156*E156</f>
        <v>0</v>
      </c>
    </row>
    <row r="157" spans="1:6" ht="12.75">
      <c r="A157" s="170"/>
      <c r="B157" s="156"/>
      <c r="C157" s="157"/>
      <c r="D157" s="166"/>
      <c r="E157" s="165"/>
      <c r="F157" s="159"/>
    </row>
    <row r="158" spans="1:6" ht="12.75">
      <c r="A158" s="171"/>
      <c r="B158" s="90" t="s">
        <v>288</v>
      </c>
      <c r="C158" s="91"/>
      <c r="D158" s="160"/>
      <c r="E158" s="144"/>
      <c r="F158" s="145">
        <f>SUM(F152:F156)</f>
        <v>0</v>
      </c>
    </row>
    <row r="159" spans="1:6" ht="12.75">
      <c r="A159" s="87"/>
      <c r="B159" s="86"/>
      <c r="C159" s="82"/>
      <c r="D159" s="138"/>
      <c r="E159" s="34"/>
      <c r="F159" s="139"/>
    </row>
    <row r="160" spans="1:6" ht="12.75">
      <c r="A160" s="87"/>
      <c r="B160" s="86"/>
      <c r="C160" s="82"/>
      <c r="D160" s="138"/>
      <c r="E160" s="34"/>
      <c r="F160" s="139"/>
    </row>
    <row r="161" spans="1:6" ht="12.75">
      <c r="A161" s="80" t="s">
        <v>289</v>
      </c>
      <c r="B161" s="81" t="s">
        <v>290</v>
      </c>
      <c r="C161" s="146"/>
      <c r="D161" s="162"/>
      <c r="E161" s="147"/>
      <c r="F161" s="148"/>
    </row>
    <row r="162" spans="1:6" ht="12.75">
      <c r="A162" s="87"/>
      <c r="B162" s="86"/>
      <c r="C162" s="82"/>
      <c r="D162" s="138"/>
      <c r="E162" s="34"/>
      <c r="F162" s="139"/>
    </row>
    <row r="163" spans="1:6" ht="25.5">
      <c r="A163" s="87">
        <v>1</v>
      </c>
      <c r="B163" s="86" t="s">
        <v>291</v>
      </c>
      <c r="C163" s="82"/>
      <c r="D163" s="138"/>
      <c r="E163" s="139"/>
      <c r="F163" s="139"/>
    </row>
    <row r="164" spans="1:6" ht="14.25">
      <c r="A164" s="87"/>
      <c r="B164" s="86" t="s">
        <v>259</v>
      </c>
      <c r="C164" s="82" t="s">
        <v>209</v>
      </c>
      <c r="D164" s="139">
        <v>73.4</v>
      </c>
      <c r="E164" s="4"/>
      <c r="F164" s="141">
        <f>D164*E164</f>
        <v>0</v>
      </c>
    </row>
    <row r="165" spans="1:6" ht="12.75">
      <c r="A165" s="87"/>
      <c r="B165" s="86"/>
      <c r="C165" s="82"/>
      <c r="D165" s="34"/>
      <c r="E165" s="4"/>
      <c r="F165" s="139"/>
    </row>
    <row r="166" spans="1:6" ht="38.25">
      <c r="A166" s="87">
        <v>2</v>
      </c>
      <c r="B166" s="86" t="s">
        <v>292</v>
      </c>
      <c r="C166" s="82"/>
      <c r="D166" s="34"/>
      <c r="E166" s="4"/>
      <c r="F166" s="139"/>
    </row>
    <row r="167" spans="1:6" ht="14.25">
      <c r="A167" s="87"/>
      <c r="B167" s="86" t="s">
        <v>259</v>
      </c>
      <c r="C167" s="82" t="s">
        <v>209</v>
      </c>
      <c r="D167" s="139">
        <v>73.4</v>
      </c>
      <c r="E167" s="4"/>
      <c r="F167" s="141">
        <f>D167*E167</f>
        <v>0</v>
      </c>
    </row>
    <row r="168" spans="1:6" ht="12.75">
      <c r="A168" s="87"/>
      <c r="B168" s="86"/>
      <c r="C168" s="82"/>
      <c r="D168" s="139"/>
      <c r="E168" s="4"/>
      <c r="F168" s="139"/>
    </row>
    <row r="169" spans="1:6" ht="25.5">
      <c r="A169" s="87">
        <v>3</v>
      </c>
      <c r="B169" s="86" t="s">
        <v>293</v>
      </c>
      <c r="C169" s="82"/>
      <c r="D169" s="139"/>
      <c r="E169" s="4"/>
      <c r="F169" s="139"/>
    </row>
    <row r="170" spans="1:6" ht="14.25">
      <c r="A170" s="86"/>
      <c r="B170" s="86" t="s">
        <v>259</v>
      </c>
      <c r="C170" s="82" t="s">
        <v>209</v>
      </c>
      <c r="D170" s="34">
        <v>24.23</v>
      </c>
      <c r="E170" s="4"/>
      <c r="F170" s="141">
        <f>D170*E170</f>
        <v>0</v>
      </c>
    </row>
    <row r="171" spans="1:6" ht="12.75">
      <c r="A171" s="156"/>
      <c r="B171" s="156"/>
      <c r="C171" s="157"/>
      <c r="D171" s="165"/>
      <c r="E171" s="165"/>
      <c r="F171" s="159"/>
    </row>
    <row r="172" spans="1:6" ht="12.75">
      <c r="A172" s="89"/>
      <c r="B172" s="90" t="s">
        <v>295</v>
      </c>
      <c r="C172" s="91"/>
      <c r="D172" s="144"/>
      <c r="E172" s="144"/>
      <c r="F172" s="145">
        <f>SUM(F163:F170)</f>
        <v>0</v>
      </c>
    </row>
    <row r="173" spans="1:6" ht="12.75">
      <c r="A173" s="86"/>
      <c r="B173" s="86"/>
      <c r="C173" s="82"/>
      <c r="D173" s="34"/>
      <c r="E173" s="34"/>
      <c r="F173" s="139"/>
    </row>
    <row r="174" spans="1:6" ht="12.75">
      <c r="A174" s="86"/>
      <c r="B174" s="86"/>
      <c r="C174" s="82"/>
      <c r="D174" s="34"/>
      <c r="E174" s="34"/>
      <c r="F174" s="139"/>
    </row>
    <row r="175" spans="1:6" ht="12.75">
      <c r="A175" s="106" t="s">
        <v>296</v>
      </c>
      <c r="B175" s="107" t="s">
        <v>297</v>
      </c>
      <c r="C175" s="82"/>
      <c r="D175" s="34"/>
      <c r="E175" s="34"/>
      <c r="F175" s="139"/>
    </row>
    <row r="176" spans="1:6" ht="12.75">
      <c r="A176" s="86"/>
      <c r="B176" s="86"/>
      <c r="C176" s="82"/>
      <c r="D176" s="34"/>
      <c r="E176" s="34"/>
      <c r="F176" s="139"/>
    </row>
    <row r="177" spans="1:6" ht="25.5">
      <c r="A177" s="28">
        <v>1</v>
      </c>
      <c r="B177" s="29" t="s">
        <v>298</v>
      </c>
      <c r="C177" s="30"/>
      <c r="D177" s="34"/>
      <c r="E177" s="34"/>
      <c r="F177" s="139"/>
    </row>
    <row r="178" spans="1:6" ht="12.75">
      <c r="A178" s="79"/>
      <c r="B178" s="29" t="s">
        <v>299</v>
      </c>
      <c r="C178" s="30"/>
      <c r="D178" s="34"/>
      <c r="E178" s="34"/>
      <c r="F178" s="139"/>
    </row>
    <row r="179" spans="1:6" ht="12.75">
      <c r="A179" s="79"/>
      <c r="B179" s="29" t="s">
        <v>300</v>
      </c>
      <c r="C179" s="30"/>
      <c r="D179" s="34"/>
      <c r="E179" s="34"/>
      <c r="F179" s="139"/>
    </row>
    <row r="180" spans="1:6" ht="12.75">
      <c r="A180" s="79"/>
      <c r="B180" s="29" t="s">
        <v>301</v>
      </c>
      <c r="C180" s="30"/>
      <c r="D180" s="34"/>
      <c r="E180" s="34"/>
      <c r="F180" s="139"/>
    </row>
    <row r="181" spans="1:6" ht="12.75">
      <c r="A181" s="79"/>
      <c r="B181" s="29" t="s">
        <v>302</v>
      </c>
      <c r="C181" s="30"/>
      <c r="D181" s="34"/>
      <c r="E181" s="34"/>
      <c r="F181" s="139"/>
    </row>
    <row r="182" spans="1:6" ht="12.75">
      <c r="A182" s="79"/>
      <c r="B182" s="29" t="s">
        <v>303</v>
      </c>
      <c r="C182" s="30"/>
      <c r="D182" s="34"/>
      <c r="E182" s="34"/>
      <c r="F182" s="139"/>
    </row>
    <row r="183" spans="1:6" ht="12.75">
      <c r="A183" s="79"/>
      <c r="B183" s="29" t="s">
        <v>304</v>
      </c>
      <c r="C183" s="30"/>
      <c r="D183" s="34"/>
      <c r="E183" s="34"/>
      <c r="F183" s="139"/>
    </row>
    <row r="184" spans="1:6" ht="14.25">
      <c r="A184" s="79"/>
      <c r="B184" s="29" t="s">
        <v>259</v>
      </c>
      <c r="C184" s="30" t="s">
        <v>209</v>
      </c>
      <c r="D184" s="34">
        <v>9.86</v>
      </c>
      <c r="E184" s="34"/>
      <c r="F184" s="141">
        <f>D184*E184</f>
        <v>0</v>
      </c>
    </row>
    <row r="185" spans="1:6" s="172" customFormat="1" ht="12.75">
      <c r="A185" s="79"/>
      <c r="B185" s="29"/>
      <c r="C185" s="30"/>
      <c r="D185" s="21"/>
      <c r="E185" s="137"/>
      <c r="F185" s="141"/>
    </row>
    <row r="186" spans="1:6" ht="12.75">
      <c r="A186" s="78"/>
      <c r="B186" s="42" t="s">
        <v>305</v>
      </c>
      <c r="C186" s="43"/>
      <c r="D186" s="173"/>
      <c r="E186" s="173"/>
      <c r="F186" s="174">
        <f>SUM(F184)</f>
        <v>0</v>
      </c>
    </row>
    <row r="187" spans="1:6" ht="12.75">
      <c r="A187" s="79"/>
      <c r="B187" s="48"/>
      <c r="C187" s="30"/>
      <c r="D187" s="137"/>
      <c r="E187" s="137"/>
      <c r="F187" s="175"/>
    </row>
    <row r="188" spans="1:6" ht="12.75">
      <c r="A188" s="86"/>
      <c r="B188" s="86"/>
      <c r="C188" s="82"/>
      <c r="D188" s="34"/>
      <c r="E188" s="34"/>
      <c r="F188" s="139"/>
    </row>
    <row r="189" spans="1:6" ht="12.75">
      <c r="A189" s="106" t="s">
        <v>306</v>
      </c>
      <c r="B189" s="107" t="s">
        <v>307</v>
      </c>
      <c r="C189" s="30"/>
      <c r="D189" s="137"/>
      <c r="E189" s="137"/>
      <c r="F189" s="21"/>
    </row>
    <row r="190" spans="1:6" ht="12.75">
      <c r="A190" s="79"/>
      <c r="B190" s="29"/>
      <c r="C190" s="30"/>
      <c r="D190" s="137"/>
      <c r="E190" s="137"/>
      <c r="F190" s="21"/>
    </row>
    <row r="191" spans="1:6" ht="51">
      <c r="A191" s="28">
        <v>1</v>
      </c>
      <c r="B191" s="29" t="s">
        <v>336</v>
      </c>
      <c r="C191" s="30"/>
      <c r="D191" s="137"/>
      <c r="E191" s="137"/>
      <c r="F191" s="21"/>
    </row>
    <row r="192" spans="1:6" ht="14.25">
      <c r="A192" s="79"/>
      <c r="B192" s="29" t="s">
        <v>259</v>
      </c>
      <c r="C192" s="30" t="s">
        <v>209</v>
      </c>
      <c r="D192" s="137">
        <v>62.95</v>
      </c>
      <c r="E192" s="137"/>
      <c r="F192" s="141">
        <f>D192*E192</f>
        <v>0</v>
      </c>
    </row>
    <row r="193" spans="1:6" ht="12.75">
      <c r="A193" s="79"/>
      <c r="B193" s="29"/>
      <c r="C193" s="30"/>
      <c r="D193" s="137"/>
      <c r="E193" s="137"/>
      <c r="F193" s="21"/>
    </row>
    <row r="194" spans="1:6" ht="12.75">
      <c r="A194" s="78"/>
      <c r="B194" s="42" t="s">
        <v>309</v>
      </c>
      <c r="C194" s="43"/>
      <c r="D194" s="176"/>
      <c r="E194" s="173"/>
      <c r="F194" s="177">
        <f>SUM(F191:F192)</f>
        <v>0</v>
      </c>
    </row>
    <row r="195" spans="1:6" ht="12.75">
      <c r="A195" s="79"/>
      <c r="B195" s="48"/>
      <c r="C195" s="30"/>
      <c r="D195" s="133"/>
      <c r="E195" s="137"/>
      <c r="F195" s="178"/>
    </row>
    <row r="196" spans="1:6" ht="12.75">
      <c r="A196" s="79"/>
      <c r="B196" s="48"/>
      <c r="C196" s="30"/>
      <c r="D196" s="133"/>
      <c r="E196" s="137"/>
      <c r="F196" s="178"/>
    </row>
    <row r="197" spans="1:6" ht="12.75">
      <c r="A197" s="79"/>
      <c r="B197" s="48"/>
      <c r="C197" s="30"/>
      <c r="D197" s="133"/>
      <c r="E197" s="137"/>
      <c r="F197" s="178"/>
    </row>
    <row r="198" spans="1:6" ht="12.75">
      <c r="A198" s="86"/>
      <c r="B198" s="81" t="s">
        <v>310</v>
      </c>
      <c r="C198" s="82"/>
      <c r="D198" s="138"/>
      <c r="E198" s="34"/>
      <c r="F198" s="139"/>
    </row>
    <row r="199" spans="1:6" ht="12.75">
      <c r="A199" s="156"/>
      <c r="B199" s="156"/>
      <c r="C199" s="157"/>
      <c r="D199" s="166"/>
      <c r="E199" s="165"/>
      <c r="F199" s="159"/>
    </row>
    <row r="200" spans="1:6" s="136" customFormat="1" ht="8.25">
      <c r="A200" s="179"/>
      <c r="B200" s="179"/>
      <c r="C200" s="180"/>
      <c r="D200" s="181"/>
      <c r="E200" s="182"/>
      <c r="F200" s="183"/>
    </row>
    <row r="201" spans="1:6" ht="12.75">
      <c r="A201" s="87" t="s">
        <v>187</v>
      </c>
      <c r="B201" s="86" t="s">
        <v>188</v>
      </c>
      <c r="C201" s="82"/>
      <c r="D201" s="138"/>
      <c r="E201" s="34"/>
      <c r="F201" s="139">
        <f>SUM(F31)</f>
        <v>0</v>
      </c>
    </row>
    <row r="202" spans="1:6" ht="12.75">
      <c r="A202" s="87" t="s">
        <v>205</v>
      </c>
      <c r="B202" s="86" t="s">
        <v>206</v>
      </c>
      <c r="C202" s="82"/>
      <c r="D202" s="138"/>
      <c r="E202" s="34"/>
      <c r="F202" s="139">
        <f>SUM(F54)</f>
        <v>0</v>
      </c>
    </row>
    <row r="203" spans="1:6" ht="12.75">
      <c r="A203" s="87" t="s">
        <v>219</v>
      </c>
      <c r="B203" s="86" t="s">
        <v>220</v>
      </c>
      <c r="C203" s="82"/>
      <c r="D203" s="138"/>
      <c r="E203" s="34"/>
      <c r="F203" s="139">
        <f>SUM(F68)</f>
        <v>0</v>
      </c>
    </row>
    <row r="204" spans="1:6" ht="12.75">
      <c r="A204" s="87" t="s">
        <v>226</v>
      </c>
      <c r="B204" s="86" t="s">
        <v>227</v>
      </c>
      <c r="C204" s="82"/>
      <c r="D204" s="138"/>
      <c r="E204" s="34"/>
      <c r="F204" s="139">
        <f>SUM(F97)</f>
        <v>0</v>
      </c>
    </row>
    <row r="205" spans="1:6" ht="12.75">
      <c r="A205" s="87" t="s">
        <v>244</v>
      </c>
      <c r="B205" s="86" t="s">
        <v>245</v>
      </c>
      <c r="C205" s="82"/>
      <c r="D205" s="138"/>
      <c r="E205" s="34"/>
      <c r="F205" s="139">
        <f>SUM(F108)</f>
        <v>0</v>
      </c>
    </row>
    <row r="206" spans="1:6" ht="12.75">
      <c r="A206" s="87" t="s">
        <v>253</v>
      </c>
      <c r="B206" s="86" t="s">
        <v>254</v>
      </c>
      <c r="C206" s="82"/>
      <c r="D206" s="138"/>
      <c r="E206" s="34"/>
      <c r="F206" s="139">
        <f>SUM(F122)</f>
        <v>0</v>
      </c>
    </row>
    <row r="207" spans="1:6" ht="12.75">
      <c r="A207" s="87" t="s">
        <v>266</v>
      </c>
      <c r="B207" s="86" t="s">
        <v>267</v>
      </c>
      <c r="C207" s="82"/>
      <c r="D207" s="138"/>
      <c r="E207" s="34"/>
      <c r="F207" s="139">
        <f>SUM(F133)</f>
        <v>0</v>
      </c>
    </row>
    <row r="208" spans="1:6" ht="12.75">
      <c r="A208" s="87" t="s">
        <v>271</v>
      </c>
      <c r="B208" s="86" t="s">
        <v>272</v>
      </c>
      <c r="C208" s="82"/>
      <c r="D208" s="138"/>
      <c r="E208" s="34"/>
      <c r="F208" s="139">
        <f>SUM(F147)</f>
        <v>0</v>
      </c>
    </row>
    <row r="209" spans="1:6" ht="12.75">
      <c r="A209" s="87" t="s">
        <v>282</v>
      </c>
      <c r="B209" s="86" t="s">
        <v>283</v>
      </c>
      <c r="C209" s="82"/>
      <c r="D209" s="138"/>
      <c r="E209" s="34"/>
      <c r="F209" s="139">
        <f>SUM(F158)</f>
        <v>0</v>
      </c>
    </row>
    <row r="210" spans="1:6" ht="12.75">
      <c r="A210" s="87" t="s">
        <v>289</v>
      </c>
      <c r="B210" s="86" t="s">
        <v>311</v>
      </c>
      <c r="C210" s="82"/>
      <c r="D210" s="138"/>
      <c r="E210" s="34"/>
      <c r="F210" s="139">
        <f>SUM(F172)</f>
        <v>0</v>
      </c>
    </row>
    <row r="211" spans="1:6" ht="12.75">
      <c r="A211" s="87" t="s">
        <v>296</v>
      </c>
      <c r="B211" s="86" t="s">
        <v>297</v>
      </c>
      <c r="C211" s="82"/>
      <c r="D211" s="138"/>
      <c r="E211" s="34"/>
      <c r="F211" s="139">
        <f>SUM(F186)</f>
        <v>0</v>
      </c>
    </row>
    <row r="212" spans="1:6" ht="12.75">
      <c r="A212" s="87" t="s">
        <v>306</v>
      </c>
      <c r="B212" s="86" t="s">
        <v>307</v>
      </c>
      <c r="C212" s="82"/>
      <c r="D212" s="138"/>
      <c r="E212" s="34"/>
      <c r="F212" s="139">
        <f>SUM(F194)</f>
        <v>0</v>
      </c>
    </row>
    <row r="213" spans="1:6" s="136" customFormat="1" ht="8.25">
      <c r="A213" s="184"/>
      <c r="B213" s="184"/>
      <c r="C213" s="185"/>
      <c r="D213" s="186"/>
      <c r="E213" s="187"/>
      <c r="F213" s="188"/>
    </row>
    <row r="214" spans="1:6" ht="12.75">
      <c r="A214" s="156"/>
      <c r="B214" s="189" t="s">
        <v>312</v>
      </c>
      <c r="C214" s="157"/>
      <c r="D214" s="166"/>
      <c r="E214" s="190"/>
      <c r="F214" s="191">
        <f>SUM(F201:F212)</f>
        <v>0</v>
      </c>
    </row>
    <row r="216" ht="15.75" customHeight="1">
      <c r="B216" s="367" t="s">
        <v>121</v>
      </c>
    </row>
  </sheetData>
  <sheetProtection selectLockedCells="1" selectUnlockedCells="1"/>
  <mergeCells count="2">
    <mergeCell ref="B9:F9"/>
    <mergeCell ref="C127:D127"/>
  </mergeCells>
  <printOptions/>
  <pageMargins left="0.9368055555555556" right="0.3861111111111111" top="0.5944444444444444" bottom="0.5159722222222223" header="0.5118055555555555" footer="0.5118055555555555"/>
  <pageSetup firstPageNumber="1" useFirstPageNumber="1" horizontalDpi="300" verticalDpi="300" orientation="portrait" paperSize="9" scale="85" r:id="rId2"/>
  <headerFooter alignWithMargins="0">
    <oddFooter>&amp;Cstrana &amp;P od &amp;N</oddFooter>
  </headerFooter>
  <rowBreaks count="5" manualBreakCount="5">
    <brk id="55" max="5" man="1"/>
    <brk id="109" max="255" man="1"/>
    <brk id="134" max="255" man="1"/>
    <brk id="159" max="255" man="1"/>
    <brk id="19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F342"/>
  <sheetViews>
    <sheetView view="pageBreakPreview" zoomScaleSheetLayoutView="100" zoomScalePageLayoutView="0" workbookViewId="0" topLeftCell="A316">
      <selection activeCell="E314" sqref="E314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6.75390625" style="0" customWidth="1"/>
    <col min="4" max="4" width="10.75390625" style="125" customWidth="1"/>
    <col min="5" max="5" width="12.75390625" style="125" customWidth="1"/>
    <col min="6" max="6" width="15.75390625" style="125" customWidth="1"/>
  </cols>
  <sheetData>
    <row r="1" spans="1:6" ht="12.75">
      <c r="A1" s="70"/>
      <c r="B1" s="70"/>
      <c r="C1" s="30"/>
      <c r="D1" s="126"/>
      <c r="E1" s="126"/>
      <c r="F1" s="4"/>
    </row>
    <row r="2" spans="1:6" ht="12.75">
      <c r="A2" s="70"/>
      <c r="B2" s="70"/>
      <c r="C2" s="30"/>
      <c r="D2" s="126"/>
      <c r="E2" s="126"/>
      <c r="F2" s="4"/>
    </row>
    <row r="3" spans="1:6" ht="12.75">
      <c r="A3" s="70"/>
      <c r="B3" s="70"/>
      <c r="C3" s="30"/>
      <c r="D3" s="126"/>
      <c r="E3" s="126"/>
      <c r="F3" s="4"/>
    </row>
    <row r="4" spans="1:6" ht="12.75">
      <c r="A4" s="70"/>
      <c r="B4" s="70" t="s">
        <v>128</v>
      </c>
      <c r="C4" s="30"/>
      <c r="D4" s="126"/>
      <c r="E4" s="126"/>
      <c r="F4" s="4"/>
    </row>
    <row r="5" spans="1:6" ht="12.75">
      <c r="A5" s="70"/>
      <c r="B5" s="70" t="s">
        <v>124</v>
      </c>
      <c r="C5" s="30"/>
      <c r="D5" s="126"/>
      <c r="E5" s="126"/>
      <c r="F5" s="4"/>
    </row>
    <row r="6" spans="1:6" ht="12.75">
      <c r="A6" s="70"/>
      <c r="B6" s="70"/>
      <c r="C6" s="30"/>
      <c r="D6" s="126"/>
      <c r="E6" s="126"/>
      <c r="F6" s="4"/>
    </row>
    <row r="7" spans="1:6" ht="12.75">
      <c r="A7" s="70"/>
      <c r="B7" s="70"/>
      <c r="C7" s="30"/>
      <c r="D7" s="126"/>
      <c r="E7" s="126"/>
      <c r="F7" s="4"/>
    </row>
    <row r="8" spans="1:6" ht="12.75">
      <c r="A8" s="70"/>
      <c r="B8" s="70"/>
      <c r="C8" s="30"/>
      <c r="D8" s="126"/>
      <c r="E8" s="126"/>
      <c r="F8" s="4"/>
    </row>
    <row r="9" spans="1:6" ht="15.75">
      <c r="A9" s="127"/>
      <c r="B9" s="369" t="s">
        <v>173</v>
      </c>
      <c r="C9" s="369"/>
      <c r="D9" s="369"/>
      <c r="E9" s="369"/>
      <c r="F9" s="369"/>
    </row>
    <row r="10" spans="1:6" ht="15.75">
      <c r="A10" s="127"/>
      <c r="B10" s="128" t="s">
        <v>174</v>
      </c>
      <c r="C10" s="30"/>
      <c r="D10" s="126"/>
      <c r="E10" s="126"/>
      <c r="F10" s="4"/>
    </row>
    <row r="11" spans="1:6" ht="27" customHeight="1">
      <c r="A11" s="127"/>
      <c r="B11" s="372" t="s">
        <v>172</v>
      </c>
      <c r="C11" s="372"/>
      <c r="D11" s="372"/>
      <c r="E11" s="372"/>
      <c r="F11" s="372"/>
    </row>
    <row r="12" spans="1:6" ht="15" customHeight="1">
      <c r="A12" s="127"/>
      <c r="B12" s="128"/>
      <c r="C12" s="30"/>
      <c r="D12" s="126"/>
      <c r="E12" s="126"/>
      <c r="F12" s="4"/>
    </row>
    <row r="13" spans="1:6" ht="15" customHeight="1">
      <c r="A13" s="127"/>
      <c r="B13" s="307" t="s">
        <v>133</v>
      </c>
      <c r="C13" s="30"/>
      <c r="D13" s="126"/>
      <c r="E13" s="126"/>
      <c r="F13" s="4"/>
    </row>
    <row r="14" spans="1:6" ht="15" customHeight="1">
      <c r="A14" s="130"/>
      <c r="B14" s="130"/>
      <c r="C14" s="131"/>
      <c r="D14" s="132"/>
      <c r="E14" s="132"/>
      <c r="F14" s="11"/>
    </row>
    <row r="15" spans="1:6" ht="12.75">
      <c r="A15" s="30" t="s">
        <v>176</v>
      </c>
      <c r="B15" s="30" t="s">
        <v>177</v>
      </c>
      <c r="C15" s="30" t="s">
        <v>178</v>
      </c>
      <c r="D15" s="133" t="s">
        <v>179</v>
      </c>
      <c r="E15" s="133" t="s">
        <v>180</v>
      </c>
      <c r="F15" s="13" t="s">
        <v>181</v>
      </c>
    </row>
    <row r="16" spans="1:6" ht="12.75">
      <c r="A16" s="30" t="s">
        <v>182</v>
      </c>
      <c r="B16" s="30" t="s">
        <v>183</v>
      </c>
      <c r="C16" s="30" t="s">
        <v>184</v>
      </c>
      <c r="D16" s="133"/>
      <c r="E16" s="133" t="s">
        <v>185</v>
      </c>
      <c r="F16" s="13" t="s">
        <v>185</v>
      </c>
    </row>
    <row r="17" spans="3:6" ht="12.75" customHeight="1">
      <c r="C17" s="30"/>
      <c r="D17" s="133"/>
      <c r="E17" s="133" t="s">
        <v>186</v>
      </c>
      <c r="F17" s="13" t="s">
        <v>186</v>
      </c>
    </row>
    <row r="18" spans="1:6" ht="7.5" customHeight="1">
      <c r="A18" s="131"/>
      <c r="B18" s="131"/>
      <c r="C18" s="131"/>
      <c r="D18" s="192"/>
      <c r="E18" s="192"/>
      <c r="F18" s="193"/>
    </row>
    <row r="19" spans="1:6" ht="12.75">
      <c r="A19" s="28"/>
      <c r="B19" s="29"/>
      <c r="C19" s="30"/>
      <c r="D19" s="32"/>
      <c r="E19" s="133"/>
      <c r="F19" s="13"/>
    </row>
    <row r="20" spans="1:6" ht="12.75">
      <c r="A20" s="80" t="s">
        <v>187</v>
      </c>
      <c r="B20" s="81" t="s">
        <v>188</v>
      </c>
      <c r="C20" s="82"/>
      <c r="D20" s="84"/>
      <c r="E20" s="138"/>
      <c r="F20" s="142"/>
    </row>
    <row r="21" spans="1:6" ht="12.75">
      <c r="A21" s="80"/>
      <c r="B21" s="81"/>
      <c r="C21" s="82"/>
      <c r="D21" s="84"/>
      <c r="E21" s="138"/>
      <c r="F21" s="142"/>
    </row>
    <row r="22" spans="1:6" ht="12.75">
      <c r="A22" s="87">
        <v>1</v>
      </c>
      <c r="B22" s="86" t="s">
        <v>189</v>
      </c>
      <c r="C22" s="194"/>
      <c r="D22" s="195"/>
      <c r="E22" s="195"/>
      <c r="F22" s="195"/>
    </row>
    <row r="23" spans="1:6" ht="12.75">
      <c r="A23" s="87"/>
      <c r="B23" s="86" t="s">
        <v>190</v>
      </c>
      <c r="C23" s="82" t="s">
        <v>191</v>
      </c>
      <c r="D23" s="84">
        <v>1</v>
      </c>
      <c r="E23" s="34"/>
      <c r="F23" s="196">
        <f>D23*E23</f>
        <v>0</v>
      </c>
    </row>
    <row r="24" spans="1:6" ht="12.75">
      <c r="A24" s="87"/>
      <c r="B24" s="86"/>
      <c r="C24" s="82"/>
      <c r="D24" s="84"/>
      <c r="E24" s="138"/>
      <c r="F24" s="142"/>
    </row>
    <row r="25" spans="1:6" ht="12.75">
      <c r="A25" s="143"/>
      <c r="B25" s="90" t="s">
        <v>204</v>
      </c>
      <c r="C25" s="91"/>
      <c r="D25" s="93"/>
      <c r="E25" s="93"/>
      <c r="F25" s="94">
        <f>SUM(F22:F23)</f>
        <v>0</v>
      </c>
    </row>
    <row r="26" spans="1:6" ht="12.75">
      <c r="A26" s="87"/>
      <c r="B26" s="86"/>
      <c r="C26" s="82"/>
      <c r="D26" s="84"/>
      <c r="E26" s="138"/>
      <c r="F26" s="142"/>
    </row>
    <row r="27" spans="1:6" ht="12.75">
      <c r="A27" s="87"/>
      <c r="B27" s="86"/>
      <c r="C27" s="82"/>
      <c r="D27" s="84"/>
      <c r="E27" s="138"/>
      <c r="F27" s="142"/>
    </row>
    <row r="28" spans="1:6" ht="12.75">
      <c r="A28" s="80" t="s">
        <v>205</v>
      </c>
      <c r="B28" s="81" t="s">
        <v>206</v>
      </c>
      <c r="C28" s="82"/>
      <c r="D28" s="84"/>
      <c r="E28" s="138"/>
      <c r="F28" s="142"/>
    </row>
    <row r="29" spans="1:6" ht="12.75">
      <c r="A29" s="87"/>
      <c r="B29" s="86"/>
      <c r="C29" s="82"/>
      <c r="D29" s="84"/>
      <c r="E29" s="138"/>
      <c r="F29" s="142"/>
    </row>
    <row r="30" spans="1:6" ht="12.75">
      <c r="A30" s="87">
        <v>1</v>
      </c>
      <c r="B30" s="86" t="s">
        <v>207</v>
      </c>
      <c r="C30" s="82"/>
      <c r="D30" s="84"/>
      <c r="E30" s="138"/>
      <c r="F30" s="142"/>
    </row>
    <row r="31" spans="1:6" ht="14.25">
      <c r="A31" s="87"/>
      <c r="B31" s="86" t="s">
        <v>208</v>
      </c>
      <c r="C31" s="82" t="s">
        <v>209</v>
      </c>
      <c r="D31" s="84">
        <v>25</v>
      </c>
      <c r="E31" s="32"/>
      <c r="F31" s="196">
        <f>D31*E31</f>
        <v>0</v>
      </c>
    </row>
    <row r="32" spans="1:6" ht="12.75">
      <c r="A32" s="87"/>
      <c r="B32" s="86"/>
      <c r="C32" s="82"/>
      <c r="D32" s="84"/>
      <c r="E32" s="138"/>
      <c r="F32" s="142"/>
    </row>
    <row r="33" spans="1:6" ht="25.5">
      <c r="A33" s="87">
        <v>2</v>
      </c>
      <c r="B33" s="86" t="s">
        <v>210</v>
      </c>
      <c r="C33" s="82"/>
      <c r="D33" s="84"/>
      <c r="E33" s="138"/>
      <c r="F33" s="142"/>
    </row>
    <row r="34" spans="1:6" ht="14.25">
      <c r="A34" s="87"/>
      <c r="B34" s="86" t="s">
        <v>211</v>
      </c>
      <c r="C34" s="82" t="s">
        <v>194</v>
      </c>
      <c r="D34" s="84">
        <v>78.98</v>
      </c>
      <c r="E34" s="34"/>
      <c r="F34" s="196">
        <f>D34*E34</f>
        <v>0</v>
      </c>
    </row>
    <row r="35" spans="1:6" ht="12.75">
      <c r="A35" s="87"/>
      <c r="B35" s="86"/>
      <c r="C35" s="82"/>
      <c r="D35" s="84"/>
      <c r="E35" s="138"/>
      <c r="F35" s="142"/>
    </row>
    <row r="36" spans="1:6" ht="51">
      <c r="A36" s="150">
        <v>3</v>
      </c>
      <c r="B36" s="86" t="s">
        <v>337</v>
      </c>
      <c r="C36" s="82"/>
      <c r="D36" s="84"/>
      <c r="E36" s="138"/>
      <c r="F36" s="142"/>
    </row>
    <row r="37" spans="1:6" ht="14.25">
      <c r="A37" s="87"/>
      <c r="B37" s="86" t="s">
        <v>211</v>
      </c>
      <c r="C37" s="82" t="s">
        <v>194</v>
      </c>
      <c r="D37" s="84">
        <v>1.11</v>
      </c>
      <c r="E37" s="34"/>
      <c r="F37" s="196">
        <f>D37*E37</f>
        <v>0</v>
      </c>
    </row>
    <row r="38" spans="1:6" ht="12.75">
      <c r="A38" s="87"/>
      <c r="B38" s="86"/>
      <c r="C38" s="82"/>
      <c r="D38" s="84"/>
      <c r="E38" s="138"/>
      <c r="F38" s="142"/>
    </row>
    <row r="39" spans="1:6" ht="12.75">
      <c r="A39" s="143"/>
      <c r="B39" s="90" t="s">
        <v>218</v>
      </c>
      <c r="C39" s="91"/>
      <c r="D39" s="144"/>
      <c r="E39" s="144"/>
      <c r="F39" s="145">
        <f>SUM(F30:F37)</f>
        <v>0</v>
      </c>
    </row>
    <row r="40" spans="1:6" ht="12.75">
      <c r="A40" s="87"/>
      <c r="B40" s="86"/>
      <c r="C40" s="82"/>
      <c r="D40" s="84"/>
      <c r="E40" s="138"/>
      <c r="F40" s="142"/>
    </row>
    <row r="41" spans="1:6" ht="12.75">
      <c r="A41" s="87"/>
      <c r="B41" s="86"/>
      <c r="C41" s="82"/>
      <c r="D41" s="84"/>
      <c r="E41" s="138"/>
      <c r="F41" s="142"/>
    </row>
    <row r="42" spans="1:6" ht="12.75">
      <c r="A42" s="80" t="s">
        <v>219</v>
      </c>
      <c r="B42" s="81" t="s">
        <v>220</v>
      </c>
      <c r="C42" s="82"/>
      <c r="D42" s="84"/>
      <c r="E42" s="138"/>
      <c r="F42" s="142"/>
    </row>
    <row r="43" spans="1:6" ht="12.75">
      <c r="A43" s="80"/>
      <c r="B43" s="81"/>
      <c r="C43" s="82"/>
      <c r="D43" s="84"/>
      <c r="E43" s="138"/>
      <c r="F43" s="142"/>
    </row>
    <row r="44" spans="1:6" ht="38.25">
      <c r="A44" s="152">
        <v>1</v>
      </c>
      <c r="B44" s="153" t="s">
        <v>338</v>
      </c>
      <c r="C44" s="154"/>
      <c r="D44" s="84"/>
      <c r="E44" s="138"/>
      <c r="F44" s="142"/>
    </row>
    <row r="45" spans="1:6" ht="12.75">
      <c r="A45" s="152"/>
      <c r="B45" s="153" t="s">
        <v>339</v>
      </c>
      <c r="C45" s="154" t="s">
        <v>202</v>
      </c>
      <c r="D45" s="197">
        <v>1</v>
      </c>
      <c r="E45" s="34"/>
      <c r="F45" s="141">
        <f>D45*E45</f>
        <v>0</v>
      </c>
    </row>
    <row r="46" spans="1:6" ht="12.75">
      <c r="A46" s="80"/>
      <c r="B46" s="81"/>
      <c r="C46" s="82"/>
      <c r="D46" s="84"/>
      <c r="E46" s="138"/>
      <c r="F46" s="142"/>
    </row>
    <row r="47" spans="1:6" ht="38.25">
      <c r="A47" s="152">
        <v>2</v>
      </c>
      <c r="B47" s="153" t="s">
        <v>340</v>
      </c>
      <c r="C47" s="154"/>
      <c r="D47" s="84"/>
      <c r="E47" s="138"/>
      <c r="F47" s="142"/>
    </row>
    <row r="48" spans="1:6" ht="12.75">
      <c r="A48" s="152"/>
      <c r="B48" s="153" t="s">
        <v>339</v>
      </c>
      <c r="C48" s="154" t="s">
        <v>202</v>
      </c>
      <c r="D48" s="197">
        <v>2</v>
      </c>
      <c r="E48" s="34"/>
      <c r="F48" s="141">
        <f>D48*E48</f>
        <v>0</v>
      </c>
    </row>
    <row r="49" spans="1:6" ht="12.75">
      <c r="A49" s="80"/>
      <c r="B49" s="81"/>
      <c r="C49" s="82"/>
      <c r="D49" s="84"/>
      <c r="E49" s="34"/>
      <c r="F49" s="142"/>
    </row>
    <row r="50" spans="1:6" ht="38.25">
      <c r="A50" s="152">
        <v>3</v>
      </c>
      <c r="B50" s="153" t="s">
        <v>341</v>
      </c>
      <c r="C50" s="82"/>
      <c r="D50" s="84"/>
      <c r="E50" s="34"/>
      <c r="F50" s="142"/>
    </row>
    <row r="51" spans="1:6" ht="12.75">
      <c r="A51" s="80"/>
      <c r="B51" s="153" t="s">
        <v>339</v>
      </c>
      <c r="C51" s="82"/>
      <c r="D51" s="84"/>
      <c r="E51" s="34"/>
      <c r="F51" s="142"/>
    </row>
    <row r="52" spans="1:6" ht="12.75">
      <c r="A52" s="80"/>
      <c r="B52" s="153" t="s">
        <v>342</v>
      </c>
      <c r="C52" s="82" t="s">
        <v>202</v>
      </c>
      <c r="D52" s="197">
        <v>1</v>
      </c>
      <c r="E52" s="34"/>
      <c r="F52" s="141">
        <f>D52*E52</f>
        <v>0</v>
      </c>
    </row>
    <row r="53" spans="1:6" ht="12.75">
      <c r="A53" s="80"/>
      <c r="B53" s="153" t="s">
        <v>343</v>
      </c>
      <c r="C53" s="82" t="s">
        <v>202</v>
      </c>
      <c r="D53" s="197">
        <v>1</v>
      </c>
      <c r="E53" s="34"/>
      <c r="F53" s="141">
        <f>D53*E53</f>
        <v>0</v>
      </c>
    </row>
    <row r="54" spans="1:6" ht="12.75">
      <c r="A54" s="80"/>
      <c r="B54" s="153" t="s">
        <v>344</v>
      </c>
      <c r="C54" s="82" t="s">
        <v>202</v>
      </c>
      <c r="D54" s="197">
        <v>1</v>
      </c>
      <c r="E54" s="34"/>
      <c r="F54" s="141">
        <f>D54*E54</f>
        <v>0</v>
      </c>
    </row>
    <row r="55" spans="1:6" ht="12.75">
      <c r="A55" s="80"/>
      <c r="B55" s="81"/>
      <c r="C55" s="82"/>
      <c r="D55" s="84"/>
      <c r="E55" s="34"/>
      <c r="F55" s="142"/>
    </row>
    <row r="56" spans="1:6" ht="38.25">
      <c r="A56" s="152">
        <v>4</v>
      </c>
      <c r="B56" s="153" t="s">
        <v>345</v>
      </c>
      <c r="C56" s="82"/>
      <c r="D56" s="84"/>
      <c r="E56" s="34"/>
      <c r="F56" s="142"/>
    </row>
    <row r="57" spans="1:6" ht="12.75">
      <c r="A57" s="80"/>
      <c r="B57" s="153" t="s">
        <v>339</v>
      </c>
      <c r="C57" s="82"/>
      <c r="D57" s="84"/>
      <c r="E57" s="34"/>
      <c r="F57" s="142"/>
    </row>
    <row r="58" spans="1:6" ht="12.75" customHeight="1">
      <c r="A58" s="80"/>
      <c r="B58" s="153" t="s">
        <v>346</v>
      </c>
      <c r="C58" s="82" t="s">
        <v>202</v>
      </c>
      <c r="D58" s="197">
        <v>1</v>
      </c>
      <c r="E58" s="34"/>
      <c r="F58" s="141">
        <f>D58*E58</f>
        <v>0</v>
      </c>
    </row>
    <row r="59" spans="1:6" ht="12.75" customHeight="1">
      <c r="A59" s="80"/>
      <c r="B59" s="153" t="s">
        <v>347</v>
      </c>
      <c r="C59" s="82" t="s">
        <v>202</v>
      </c>
      <c r="D59" s="197">
        <v>1</v>
      </c>
      <c r="E59" s="34"/>
      <c r="F59" s="141">
        <f>D59*E59</f>
        <v>0</v>
      </c>
    </row>
    <row r="60" spans="1:6" ht="12.75">
      <c r="A60" s="80"/>
      <c r="B60" s="81"/>
      <c r="C60" s="82"/>
      <c r="D60" s="197"/>
      <c r="E60" s="34"/>
      <c r="F60" s="142"/>
    </row>
    <row r="61" spans="1:6" ht="63.75">
      <c r="A61" s="152">
        <v>5</v>
      </c>
      <c r="B61" s="153" t="s">
        <v>348</v>
      </c>
      <c r="C61" s="82"/>
      <c r="D61" s="197"/>
      <c r="E61" s="34"/>
      <c r="F61" s="142"/>
    </row>
    <row r="62" spans="1:6" ht="12.75">
      <c r="A62" s="80"/>
      <c r="B62" s="153" t="s">
        <v>339</v>
      </c>
      <c r="C62" s="82" t="s">
        <v>202</v>
      </c>
      <c r="D62" s="197">
        <v>1</v>
      </c>
      <c r="E62" s="34"/>
      <c r="F62" s="141">
        <f>D62*E62</f>
        <v>0</v>
      </c>
    </row>
    <row r="63" spans="1:6" ht="12.75">
      <c r="A63" s="80"/>
      <c r="B63" s="81"/>
      <c r="C63" s="82"/>
      <c r="D63" s="84"/>
      <c r="E63" s="34"/>
      <c r="F63" s="142"/>
    </row>
    <row r="64" spans="1:6" ht="51">
      <c r="A64" s="152">
        <v>6</v>
      </c>
      <c r="B64" s="153" t="s">
        <v>349</v>
      </c>
      <c r="C64" s="154"/>
      <c r="D64" s="84"/>
      <c r="E64" s="34"/>
      <c r="F64" s="142"/>
    </row>
    <row r="65" spans="1:6" ht="14.25">
      <c r="A65" s="80"/>
      <c r="B65" s="86" t="s">
        <v>208</v>
      </c>
      <c r="C65" s="82" t="s">
        <v>209</v>
      </c>
      <c r="D65" s="84">
        <v>46.23</v>
      </c>
      <c r="E65" s="34"/>
      <c r="F65" s="141">
        <f>D65*E65</f>
        <v>0</v>
      </c>
    </row>
    <row r="66" spans="1:6" ht="12.75">
      <c r="A66" s="80"/>
      <c r="B66" s="81"/>
      <c r="C66" s="82"/>
      <c r="D66" s="84"/>
      <c r="E66" s="34"/>
      <c r="F66" s="142"/>
    </row>
    <row r="67" spans="1:6" ht="38.25">
      <c r="A67" s="87">
        <v>7</v>
      </c>
      <c r="B67" s="86" t="s">
        <v>350</v>
      </c>
      <c r="C67" s="82"/>
      <c r="D67" s="84"/>
      <c r="E67" s="34"/>
      <c r="F67" s="196"/>
    </row>
    <row r="68" spans="1:6" ht="14.25">
      <c r="A68" s="87"/>
      <c r="B68" s="86" t="s">
        <v>208</v>
      </c>
      <c r="C68" s="82" t="s">
        <v>209</v>
      </c>
      <c r="D68" s="84">
        <v>64.5</v>
      </c>
      <c r="E68" s="34"/>
      <c r="F68" s="196">
        <f>D68*E68</f>
        <v>0</v>
      </c>
    </row>
    <row r="69" spans="1:6" ht="12.75">
      <c r="A69" s="87"/>
      <c r="B69" s="86"/>
      <c r="C69" s="82"/>
      <c r="D69" s="84"/>
      <c r="E69" s="34"/>
      <c r="F69" s="196"/>
    </row>
    <row r="70" spans="1:6" ht="63.75">
      <c r="A70" s="87">
        <v>8</v>
      </c>
      <c r="B70" s="86" t="s">
        <v>351</v>
      </c>
      <c r="C70" s="82"/>
      <c r="D70" s="84"/>
      <c r="E70" s="34"/>
      <c r="F70" s="196"/>
    </row>
    <row r="71" spans="1:6" ht="14.25">
      <c r="A71" s="87"/>
      <c r="B71" s="86" t="s">
        <v>208</v>
      </c>
      <c r="C71" s="82" t="s">
        <v>209</v>
      </c>
      <c r="D71" s="84">
        <v>5.85</v>
      </c>
      <c r="E71" s="34"/>
      <c r="F71" s="196">
        <f>D71*E71</f>
        <v>0</v>
      </c>
    </row>
    <row r="72" spans="1:6" ht="12.75">
      <c r="A72" s="87"/>
      <c r="B72" s="86"/>
      <c r="C72" s="82"/>
      <c r="D72" s="84"/>
      <c r="E72" s="34"/>
      <c r="F72" s="196"/>
    </row>
    <row r="73" spans="1:6" ht="51">
      <c r="A73" s="87">
        <v>9</v>
      </c>
      <c r="B73" s="86" t="s">
        <v>352</v>
      </c>
      <c r="C73" s="82"/>
      <c r="D73" s="84"/>
      <c r="E73" s="34"/>
      <c r="F73" s="196"/>
    </row>
    <row r="74" spans="1:6" ht="14.25">
      <c r="A74" s="87"/>
      <c r="B74" s="86" t="s">
        <v>208</v>
      </c>
      <c r="C74" s="82" t="s">
        <v>209</v>
      </c>
      <c r="D74" s="84">
        <v>102.74</v>
      </c>
      <c r="E74" s="34"/>
      <c r="F74" s="196">
        <f>D74*E74</f>
        <v>0</v>
      </c>
    </row>
    <row r="75" spans="1:6" ht="12.75">
      <c r="A75" s="80"/>
      <c r="B75" s="81"/>
      <c r="C75" s="82"/>
      <c r="D75" s="84"/>
      <c r="E75" s="34"/>
      <c r="F75" s="142"/>
    </row>
    <row r="76" spans="1:6" ht="25.5">
      <c r="A76" s="152">
        <v>10</v>
      </c>
      <c r="B76" s="153" t="s">
        <v>353</v>
      </c>
      <c r="C76" s="82"/>
      <c r="D76" s="84"/>
      <c r="E76" s="34"/>
      <c r="F76" s="142"/>
    </row>
    <row r="77" spans="1:6" ht="12.75">
      <c r="A77" s="152"/>
      <c r="B77" s="153" t="s">
        <v>339</v>
      </c>
      <c r="C77" s="82"/>
      <c r="D77" s="84"/>
      <c r="E77" s="34"/>
      <c r="F77" s="142"/>
    </row>
    <row r="78" spans="1:6" ht="12.75">
      <c r="A78" s="152"/>
      <c r="B78" s="153" t="s">
        <v>354</v>
      </c>
      <c r="C78" s="82" t="s">
        <v>202</v>
      </c>
      <c r="D78" s="198">
        <v>1</v>
      </c>
      <c r="E78" s="34"/>
      <c r="F78" s="196">
        <f>D78*E78</f>
        <v>0</v>
      </c>
    </row>
    <row r="79" spans="1:6" ht="12.75">
      <c r="A79" s="152"/>
      <c r="B79" s="153" t="s">
        <v>355</v>
      </c>
      <c r="C79" s="82" t="s">
        <v>202</v>
      </c>
      <c r="D79" s="198">
        <v>1</v>
      </c>
      <c r="E79" s="34"/>
      <c r="F79" s="196">
        <f>D79*E79</f>
        <v>0</v>
      </c>
    </row>
    <row r="80" spans="1:6" ht="12.75">
      <c r="A80" s="80"/>
      <c r="B80" s="81"/>
      <c r="C80" s="82"/>
      <c r="D80" s="84"/>
      <c r="E80" s="34"/>
      <c r="F80" s="142"/>
    </row>
    <row r="81" spans="1:6" ht="38.25">
      <c r="A81" s="152">
        <v>11</v>
      </c>
      <c r="B81" s="153" t="s">
        <v>356</v>
      </c>
      <c r="C81" s="82"/>
      <c r="D81" s="84"/>
      <c r="E81" s="34"/>
      <c r="F81" s="142"/>
    </row>
    <row r="82" spans="1:6" ht="14.25">
      <c r="A82" s="152"/>
      <c r="B82" s="86" t="s">
        <v>208</v>
      </c>
      <c r="C82" s="82" t="s">
        <v>209</v>
      </c>
      <c r="D82" s="84">
        <v>13.5</v>
      </c>
      <c r="E82" s="34"/>
      <c r="F82" s="196">
        <f>D82*E82</f>
        <v>0</v>
      </c>
    </row>
    <row r="83" spans="1:6" ht="12.75">
      <c r="A83" s="80"/>
      <c r="B83" s="81"/>
      <c r="C83" s="82"/>
      <c r="D83" s="84"/>
      <c r="E83" s="34"/>
      <c r="F83" s="142"/>
    </row>
    <row r="84" spans="1:6" ht="51">
      <c r="A84" s="87">
        <v>12</v>
      </c>
      <c r="B84" s="86" t="s">
        <v>357</v>
      </c>
      <c r="C84" s="82"/>
      <c r="D84" s="84"/>
      <c r="E84" s="34"/>
      <c r="F84" s="196"/>
    </row>
    <row r="85" spans="1:6" ht="14.25">
      <c r="A85" s="87"/>
      <c r="B85" s="86" t="s">
        <v>358</v>
      </c>
      <c r="C85" s="194"/>
      <c r="D85" s="84"/>
      <c r="E85" s="34"/>
      <c r="F85" s="196"/>
    </row>
    <row r="86" spans="1:6" ht="14.25">
      <c r="A86" s="87"/>
      <c r="B86" s="86" t="s">
        <v>359</v>
      </c>
      <c r="C86" s="82" t="s">
        <v>194</v>
      </c>
      <c r="D86" s="84">
        <v>5.63</v>
      </c>
      <c r="E86" s="34"/>
      <c r="F86" s="196">
        <f>D86*E86</f>
        <v>0</v>
      </c>
    </row>
    <row r="87" spans="1:6" ht="14.25">
      <c r="A87" s="87"/>
      <c r="B87" s="86" t="s">
        <v>360</v>
      </c>
      <c r="C87" s="82" t="s">
        <v>194</v>
      </c>
      <c r="D87" s="84">
        <v>3.27</v>
      </c>
      <c r="E87" s="34"/>
      <c r="F87" s="196">
        <f>D87*E87</f>
        <v>0</v>
      </c>
    </row>
    <row r="88" spans="1:6" ht="14.25">
      <c r="A88" s="87"/>
      <c r="B88" s="86" t="s">
        <v>361</v>
      </c>
      <c r="C88" s="82" t="s">
        <v>209</v>
      </c>
      <c r="D88" s="84">
        <v>3.58</v>
      </c>
      <c r="E88" s="34"/>
      <c r="F88" s="196">
        <f>D88*E88</f>
        <v>0</v>
      </c>
    </row>
    <row r="89" spans="1:6" ht="12.75">
      <c r="A89" s="87"/>
      <c r="B89" s="86"/>
      <c r="C89" s="82"/>
      <c r="D89" s="84"/>
      <c r="E89" s="34"/>
      <c r="F89" s="196"/>
    </row>
    <row r="90" spans="1:6" ht="63.75">
      <c r="A90" s="87">
        <v>13</v>
      </c>
      <c r="B90" s="86" t="s">
        <v>362</v>
      </c>
      <c r="C90" s="82"/>
      <c r="D90" s="84"/>
      <c r="E90" s="34"/>
      <c r="F90" s="196"/>
    </row>
    <row r="91" spans="1:6" ht="14.25">
      <c r="A91" s="87"/>
      <c r="B91" s="86" t="s">
        <v>224</v>
      </c>
      <c r="C91" s="82"/>
      <c r="D91" s="84"/>
      <c r="E91" s="34"/>
      <c r="F91" s="196"/>
    </row>
    <row r="92" spans="1:6" ht="14.25">
      <c r="A92" s="87"/>
      <c r="B92" s="86" t="s">
        <v>363</v>
      </c>
      <c r="C92" s="82" t="s">
        <v>194</v>
      </c>
      <c r="D92" s="84">
        <v>2.09</v>
      </c>
      <c r="E92" s="34"/>
      <c r="F92" s="196">
        <f>D92*E92</f>
        <v>0</v>
      </c>
    </row>
    <row r="93" spans="1:6" ht="12.75">
      <c r="A93" s="87"/>
      <c r="B93" s="86"/>
      <c r="C93" s="82"/>
      <c r="D93" s="84"/>
      <c r="E93" s="34"/>
      <c r="F93" s="196"/>
    </row>
    <row r="94" spans="1:6" ht="51">
      <c r="A94" s="87">
        <v>14</v>
      </c>
      <c r="B94" s="153" t="s">
        <v>319</v>
      </c>
      <c r="C94" s="154"/>
      <c r="D94" s="84"/>
      <c r="E94" s="34"/>
      <c r="F94" s="196"/>
    </row>
    <row r="95" spans="1:6" ht="14.25">
      <c r="A95" s="87"/>
      <c r="B95" s="86" t="s">
        <v>208</v>
      </c>
      <c r="C95" s="82" t="s">
        <v>209</v>
      </c>
      <c r="D95" s="84">
        <v>7.36</v>
      </c>
      <c r="E95" s="34"/>
      <c r="F95" s="141">
        <f>D95*E95</f>
        <v>0</v>
      </c>
    </row>
    <row r="96" spans="1:6" ht="12.75">
      <c r="A96" s="87"/>
      <c r="B96" s="86"/>
      <c r="C96" s="82"/>
      <c r="D96" s="84"/>
      <c r="E96" s="34"/>
      <c r="F96" s="196"/>
    </row>
    <row r="97" spans="1:6" ht="25.5">
      <c r="A97" s="28">
        <v>15</v>
      </c>
      <c r="B97" s="29" t="s">
        <v>222</v>
      </c>
      <c r="C97" s="30"/>
      <c r="D97" s="31"/>
      <c r="E97" s="32"/>
      <c r="F97" s="27"/>
    </row>
    <row r="98" spans="1:6" ht="14.25">
      <c r="A98" s="28"/>
      <c r="B98" s="29" t="s">
        <v>208</v>
      </c>
      <c r="C98" s="30" t="s">
        <v>209</v>
      </c>
      <c r="D98" s="38">
        <v>7.36</v>
      </c>
      <c r="E98" s="61"/>
      <c r="F98" s="37">
        <f>D98*E98</f>
        <v>0</v>
      </c>
    </row>
    <row r="99" spans="1:6" ht="12.75">
      <c r="A99" s="87"/>
      <c r="B99" s="86"/>
      <c r="C99" s="82"/>
      <c r="D99" s="84"/>
      <c r="E99" s="34"/>
      <c r="F99" s="196"/>
    </row>
    <row r="100" spans="1:6" ht="38.25">
      <c r="A100" s="87">
        <v>16</v>
      </c>
      <c r="B100" s="86" t="s">
        <v>364</v>
      </c>
      <c r="C100" s="82"/>
      <c r="D100" s="34"/>
      <c r="E100" s="34"/>
      <c r="F100" s="139"/>
    </row>
    <row r="101" spans="1:6" ht="14.25">
      <c r="A101" s="87"/>
      <c r="B101" s="86" t="s">
        <v>224</v>
      </c>
      <c r="C101" s="82" t="s">
        <v>194</v>
      </c>
      <c r="D101" s="34">
        <v>1.47</v>
      </c>
      <c r="E101" s="34"/>
      <c r="F101" s="141">
        <f>D101*E101</f>
        <v>0</v>
      </c>
    </row>
    <row r="102" spans="1:6" ht="12.75">
      <c r="A102" s="87"/>
      <c r="B102" s="86"/>
      <c r="C102" s="82"/>
      <c r="D102" s="84"/>
      <c r="E102" s="34"/>
      <c r="F102" s="196"/>
    </row>
    <row r="103" spans="1:6" ht="51">
      <c r="A103" s="87">
        <v>17</v>
      </c>
      <c r="B103" s="86" t="s">
        <v>365</v>
      </c>
      <c r="C103" s="82"/>
      <c r="D103" s="84"/>
      <c r="E103" s="34"/>
      <c r="F103" s="196"/>
    </row>
    <row r="104" spans="1:6" ht="14.25">
      <c r="A104" s="87"/>
      <c r="B104" s="86" t="s">
        <v>208</v>
      </c>
      <c r="C104" s="82" t="s">
        <v>209</v>
      </c>
      <c r="D104" s="84">
        <v>3</v>
      </c>
      <c r="E104" s="34"/>
      <c r="F104" s="196">
        <f>D104*E104</f>
        <v>0</v>
      </c>
    </row>
    <row r="105" spans="1:6" ht="12.75">
      <c r="A105" s="87"/>
      <c r="B105" s="86"/>
      <c r="C105" s="82"/>
      <c r="D105" s="84"/>
      <c r="E105" s="34"/>
      <c r="F105" s="196"/>
    </row>
    <row r="106" spans="1:6" ht="51">
      <c r="A106" s="87">
        <v>18</v>
      </c>
      <c r="B106" s="86" t="s">
        <v>366</v>
      </c>
      <c r="C106" s="82"/>
      <c r="D106" s="84"/>
      <c r="E106" s="34"/>
      <c r="F106" s="196"/>
    </row>
    <row r="107" spans="1:6" ht="14.25">
      <c r="A107" s="87"/>
      <c r="B107" s="86" t="s">
        <v>208</v>
      </c>
      <c r="C107" s="82" t="s">
        <v>209</v>
      </c>
      <c r="D107" s="84">
        <v>3.36</v>
      </c>
      <c r="E107" s="34"/>
      <c r="F107" s="196">
        <f>D107*E107</f>
        <v>0</v>
      </c>
    </row>
    <row r="108" spans="1:6" ht="12.75">
      <c r="A108" s="87"/>
      <c r="B108" s="86"/>
      <c r="C108" s="82"/>
      <c r="D108" s="84"/>
      <c r="E108" s="34"/>
      <c r="F108" s="196"/>
    </row>
    <row r="109" spans="1:6" ht="25.5">
      <c r="A109" s="87">
        <v>19</v>
      </c>
      <c r="B109" s="86" t="s">
        <v>367</v>
      </c>
      <c r="C109" s="82"/>
      <c r="D109" s="84"/>
      <c r="E109" s="34"/>
      <c r="F109" s="196"/>
    </row>
    <row r="110" spans="1:6" ht="12.75">
      <c r="A110" s="87"/>
      <c r="B110" s="86" t="s">
        <v>368</v>
      </c>
      <c r="C110" s="82" t="s">
        <v>202</v>
      </c>
      <c r="D110" s="197">
        <v>1</v>
      </c>
      <c r="E110" s="34"/>
      <c r="F110" s="196">
        <f>D110*E110</f>
        <v>0</v>
      </c>
    </row>
    <row r="111" spans="1:6" ht="12.75">
      <c r="A111" s="155"/>
      <c r="B111" s="156"/>
      <c r="C111" s="157"/>
      <c r="D111" s="199"/>
      <c r="E111" s="199"/>
      <c r="F111" s="199"/>
    </row>
    <row r="112" spans="1:6" ht="12.75">
      <c r="A112" s="143"/>
      <c r="B112" s="90" t="s">
        <v>225</v>
      </c>
      <c r="C112" s="91"/>
      <c r="D112" s="93"/>
      <c r="E112" s="93"/>
      <c r="F112" s="94">
        <f>SUM(F84:F110)</f>
        <v>0</v>
      </c>
    </row>
    <row r="113" spans="1:6" ht="12.75">
      <c r="A113" s="149"/>
      <c r="B113" s="81"/>
      <c r="C113" s="82"/>
      <c r="D113" s="84"/>
      <c r="E113" s="84"/>
      <c r="F113" s="200"/>
    </row>
    <row r="114" spans="1:6" ht="12.75">
      <c r="A114" s="149"/>
      <c r="B114" s="81"/>
      <c r="C114" s="82"/>
      <c r="D114" s="84"/>
      <c r="E114" s="84"/>
      <c r="F114" s="200"/>
    </row>
    <row r="115" spans="1:6" ht="12.75">
      <c r="A115" s="80" t="s">
        <v>226</v>
      </c>
      <c r="B115" s="81" t="s">
        <v>227</v>
      </c>
      <c r="C115" s="161" t="s">
        <v>228</v>
      </c>
      <c r="D115" s="201"/>
      <c r="E115" s="201"/>
      <c r="F115" s="200"/>
    </row>
    <row r="116" spans="1:6" ht="12.75">
      <c r="A116" s="149"/>
      <c r="B116" s="86"/>
      <c r="C116" s="82"/>
      <c r="D116" s="84"/>
      <c r="E116" s="84"/>
      <c r="F116" s="85"/>
    </row>
    <row r="117" spans="1:6" ht="38.25">
      <c r="A117" s="87">
        <v>1</v>
      </c>
      <c r="B117" s="86" t="s">
        <v>369</v>
      </c>
      <c r="C117" s="82"/>
      <c r="D117" s="84"/>
      <c r="E117" s="84"/>
      <c r="F117" s="85"/>
    </row>
    <row r="118" spans="1:6" ht="12.75">
      <c r="A118" s="149"/>
      <c r="B118" s="86" t="s">
        <v>278</v>
      </c>
      <c r="C118" s="82" t="s">
        <v>279</v>
      </c>
      <c r="D118" s="84">
        <v>6.25</v>
      </c>
      <c r="E118" s="84"/>
      <c r="F118" s="196">
        <f>D118*E118</f>
        <v>0</v>
      </c>
    </row>
    <row r="119" spans="1:6" ht="12.75">
      <c r="A119" s="149"/>
      <c r="B119" s="86"/>
      <c r="C119" s="82"/>
      <c r="D119" s="84"/>
      <c r="E119" s="84"/>
      <c r="F119" s="85"/>
    </row>
    <row r="120" spans="1:6" ht="38.25">
      <c r="A120" s="87">
        <v>2</v>
      </c>
      <c r="B120" s="86" t="s">
        <v>370</v>
      </c>
      <c r="C120" s="82"/>
      <c r="D120" s="84"/>
      <c r="E120" s="84"/>
      <c r="F120" s="85"/>
    </row>
    <row r="121" spans="1:6" ht="12.75">
      <c r="A121" s="149"/>
      <c r="B121" s="86" t="s">
        <v>278</v>
      </c>
      <c r="C121" s="82" t="s">
        <v>279</v>
      </c>
      <c r="D121" s="84">
        <v>2.6</v>
      </c>
      <c r="E121" s="84"/>
      <c r="F121" s="196">
        <f>D121*E121</f>
        <v>0</v>
      </c>
    </row>
    <row r="122" spans="1:6" ht="12.75">
      <c r="A122" s="149"/>
      <c r="B122" s="86"/>
      <c r="C122" s="82"/>
      <c r="D122" s="84"/>
      <c r="E122" s="84"/>
      <c r="F122" s="85"/>
    </row>
    <row r="123" spans="1:6" ht="89.25">
      <c r="A123" s="87">
        <v>3</v>
      </c>
      <c r="B123" s="86" t="s">
        <v>371</v>
      </c>
      <c r="C123" s="82"/>
      <c r="D123" s="84"/>
      <c r="E123" s="84"/>
      <c r="F123" s="85"/>
    </row>
    <row r="124" spans="1:6" ht="15.75">
      <c r="A124" s="149"/>
      <c r="B124" s="86" t="s">
        <v>372</v>
      </c>
      <c r="C124" s="82" t="s">
        <v>231</v>
      </c>
      <c r="D124" s="84">
        <v>1.17</v>
      </c>
      <c r="E124" s="84"/>
      <c r="F124" s="196">
        <f>D124*E124</f>
        <v>0</v>
      </c>
    </row>
    <row r="125" spans="1:6" ht="12.75">
      <c r="A125" s="149"/>
      <c r="B125" s="86"/>
      <c r="C125" s="82"/>
      <c r="D125" s="84"/>
      <c r="E125" s="84"/>
      <c r="F125" s="85"/>
    </row>
    <row r="126" spans="1:6" ht="76.5">
      <c r="A126" s="87">
        <v>4</v>
      </c>
      <c r="B126" s="86" t="s">
        <v>373</v>
      </c>
      <c r="C126" s="82"/>
      <c r="D126" s="202"/>
      <c r="E126" s="84"/>
      <c r="F126" s="85"/>
    </row>
    <row r="127" spans="1:6" ht="15.75">
      <c r="A127" s="149"/>
      <c r="B127" s="86" t="s">
        <v>374</v>
      </c>
      <c r="C127" s="82" t="s">
        <v>231</v>
      </c>
      <c r="D127" s="84">
        <v>0.36</v>
      </c>
      <c r="E127" s="84"/>
      <c r="F127" s="196">
        <f>D127*E127</f>
        <v>0</v>
      </c>
    </row>
    <row r="128" spans="1:6" ht="12.75">
      <c r="A128" s="149"/>
      <c r="B128" s="86"/>
      <c r="C128" s="82"/>
      <c r="D128" s="84"/>
      <c r="E128" s="84"/>
      <c r="F128" s="85"/>
    </row>
    <row r="129" spans="1:6" ht="76.5">
      <c r="A129" s="87">
        <v>5</v>
      </c>
      <c r="B129" s="153" t="s">
        <v>375</v>
      </c>
      <c r="C129" s="146"/>
      <c r="D129" s="84"/>
      <c r="E129" s="84"/>
      <c r="F129" s="85"/>
    </row>
    <row r="130" spans="1:6" ht="15.75">
      <c r="A130" s="87"/>
      <c r="B130" s="86" t="s">
        <v>230</v>
      </c>
      <c r="C130" s="82" t="s">
        <v>231</v>
      </c>
      <c r="D130" s="84">
        <v>1.61</v>
      </c>
      <c r="E130" s="34"/>
      <c r="F130" s="196">
        <f>D130*E130</f>
        <v>0</v>
      </c>
    </row>
    <row r="131" spans="1:6" ht="12.75">
      <c r="A131" s="149"/>
      <c r="B131" s="86"/>
      <c r="C131" s="82"/>
      <c r="D131" s="84"/>
      <c r="E131" s="84"/>
      <c r="F131" s="85"/>
    </row>
    <row r="132" spans="1:6" ht="38.25">
      <c r="A132" s="28">
        <v>6</v>
      </c>
      <c r="B132" s="29" t="s">
        <v>232</v>
      </c>
      <c r="C132" s="30"/>
      <c r="D132" s="84"/>
      <c r="E132" s="84"/>
      <c r="F132" s="85"/>
    </row>
    <row r="133" spans="1:6" ht="15.75">
      <c r="A133" s="53"/>
      <c r="B133" s="29" t="s">
        <v>230</v>
      </c>
      <c r="C133" s="30" t="s">
        <v>231</v>
      </c>
      <c r="D133" s="84">
        <v>0.81</v>
      </c>
      <c r="E133" s="84"/>
      <c r="F133" s="196">
        <f>D133*E133</f>
        <v>0</v>
      </c>
    </row>
    <row r="134" spans="1:6" ht="12.75">
      <c r="A134" s="149"/>
      <c r="B134" s="86"/>
      <c r="C134" s="82"/>
      <c r="D134" s="84"/>
      <c r="E134" s="84"/>
      <c r="F134" s="85"/>
    </row>
    <row r="135" spans="1:6" ht="63.75">
      <c r="A135" s="87">
        <v>7</v>
      </c>
      <c r="B135" s="153" t="s">
        <v>0</v>
      </c>
      <c r="C135" s="146"/>
      <c r="D135" s="84"/>
      <c r="E135" s="84"/>
      <c r="F135" s="85"/>
    </row>
    <row r="136" spans="1:6" ht="15.75">
      <c r="A136" s="149"/>
      <c r="B136" s="86" t="s">
        <v>374</v>
      </c>
      <c r="C136" s="82" t="s">
        <v>231</v>
      </c>
      <c r="D136" s="84">
        <v>0.43</v>
      </c>
      <c r="E136" s="84"/>
      <c r="F136" s="196">
        <f>D136*E136</f>
        <v>0</v>
      </c>
    </row>
    <row r="137" spans="1:6" ht="12.75">
      <c r="A137" s="149"/>
      <c r="B137" s="86"/>
      <c r="C137" s="82"/>
      <c r="D137" s="84"/>
      <c r="E137" s="84"/>
      <c r="F137" s="85"/>
    </row>
    <row r="138" spans="1:6" ht="63.75">
      <c r="A138" s="87">
        <v>8</v>
      </c>
      <c r="B138" s="153" t="s">
        <v>1</v>
      </c>
      <c r="C138" s="146"/>
      <c r="D138" s="84"/>
      <c r="E138" s="84"/>
      <c r="F138" s="85"/>
    </row>
    <row r="139" spans="1:6" ht="15.75">
      <c r="A139" s="149"/>
      <c r="B139" s="86" t="s">
        <v>372</v>
      </c>
      <c r="C139" s="82" t="s">
        <v>231</v>
      </c>
      <c r="D139" s="84">
        <v>0.86</v>
      </c>
      <c r="E139" s="84"/>
      <c r="F139" s="196">
        <f>D139*E139</f>
        <v>0</v>
      </c>
    </row>
    <row r="140" spans="1:6" ht="12.75">
      <c r="A140" s="149"/>
      <c r="B140" s="86"/>
      <c r="C140" s="82"/>
      <c r="D140" s="84"/>
      <c r="E140" s="84"/>
      <c r="F140" s="85"/>
    </row>
    <row r="141" spans="1:6" ht="51">
      <c r="A141" s="87">
        <v>9</v>
      </c>
      <c r="B141" s="86" t="s">
        <v>2</v>
      </c>
      <c r="C141" s="82"/>
      <c r="D141" s="84"/>
      <c r="E141" s="84"/>
      <c r="F141" s="85"/>
    </row>
    <row r="142" spans="1:6" ht="14.25">
      <c r="A142" s="87"/>
      <c r="B142" s="86" t="s">
        <v>3</v>
      </c>
      <c r="C142" s="82" t="s">
        <v>194</v>
      </c>
      <c r="D142" s="203">
        <v>19.67</v>
      </c>
      <c r="E142" s="84"/>
      <c r="F142" s="196">
        <f>D142*E142</f>
        <v>0</v>
      </c>
    </row>
    <row r="143" spans="1:6" ht="12.75">
      <c r="A143" s="80"/>
      <c r="B143" s="86"/>
      <c r="C143" s="82"/>
      <c r="D143" s="204"/>
      <c r="E143" s="204"/>
      <c r="F143" s="196"/>
    </row>
    <row r="144" spans="1:6" ht="51">
      <c r="A144" s="152">
        <v>10</v>
      </c>
      <c r="B144" s="153" t="s">
        <v>4</v>
      </c>
      <c r="C144" s="82"/>
      <c r="D144" s="204"/>
      <c r="E144" s="204"/>
      <c r="F144" s="196"/>
    </row>
    <row r="145" spans="1:6" ht="14.25">
      <c r="A145" s="152"/>
      <c r="B145" s="86" t="s">
        <v>3</v>
      </c>
      <c r="C145" s="82" t="s">
        <v>194</v>
      </c>
      <c r="D145" s="204">
        <v>0.52</v>
      </c>
      <c r="E145" s="204"/>
      <c r="F145" s="196">
        <f>D145*E145</f>
        <v>0</v>
      </c>
    </row>
    <row r="146" spans="1:6" ht="12.75">
      <c r="A146" s="80"/>
      <c r="B146" s="86"/>
      <c r="C146" s="82"/>
      <c r="D146" s="204"/>
      <c r="E146" s="204"/>
      <c r="F146" s="196"/>
    </row>
    <row r="147" spans="1:6" ht="63.75">
      <c r="A147" s="87">
        <v>11</v>
      </c>
      <c r="B147" s="86" t="s">
        <v>5</v>
      </c>
      <c r="C147" s="82"/>
      <c r="D147" s="85"/>
      <c r="E147" s="85"/>
      <c r="F147" s="85"/>
    </row>
    <row r="148" spans="1:6" ht="14.25">
      <c r="A148" s="87"/>
      <c r="B148" s="86" t="s">
        <v>6</v>
      </c>
      <c r="C148" s="82" t="s">
        <v>194</v>
      </c>
      <c r="D148" s="85">
        <v>1.91</v>
      </c>
      <c r="E148" s="84"/>
      <c r="F148" s="196">
        <f>D148*E148</f>
        <v>0</v>
      </c>
    </row>
    <row r="149" spans="1:6" ht="12.75">
      <c r="A149" s="87"/>
      <c r="B149" s="86"/>
      <c r="C149" s="82"/>
      <c r="D149" s="85"/>
      <c r="E149" s="84"/>
      <c r="F149" s="196"/>
    </row>
    <row r="150" spans="1:6" ht="63.75">
      <c r="A150" s="87">
        <v>12</v>
      </c>
      <c r="B150" s="86" t="s">
        <v>7</v>
      </c>
      <c r="C150" s="82"/>
      <c r="D150" s="85"/>
      <c r="E150" s="84"/>
      <c r="F150" s="196"/>
    </row>
    <row r="151" spans="1:6" ht="14.25">
      <c r="A151" s="87"/>
      <c r="B151" s="86" t="s">
        <v>6</v>
      </c>
      <c r="C151" s="82" t="s">
        <v>194</v>
      </c>
      <c r="D151" s="85">
        <v>0.72</v>
      </c>
      <c r="E151" s="84"/>
      <c r="F151" s="196">
        <f>D151*E151</f>
        <v>0</v>
      </c>
    </row>
    <row r="152" spans="1:6" ht="12.75">
      <c r="A152" s="156"/>
      <c r="B152" s="156"/>
      <c r="C152" s="157"/>
      <c r="D152" s="205"/>
      <c r="E152" s="205"/>
      <c r="F152" s="199"/>
    </row>
    <row r="153" spans="1:6" ht="12.75">
      <c r="A153" s="89"/>
      <c r="B153" s="90" t="s">
        <v>243</v>
      </c>
      <c r="C153" s="91"/>
      <c r="D153" s="93"/>
      <c r="E153" s="93"/>
      <c r="F153" s="94">
        <f>SUM(F135:F151)</f>
        <v>0</v>
      </c>
    </row>
    <row r="154" spans="1:6" ht="12.75">
      <c r="A154" s="86"/>
      <c r="B154" s="86"/>
      <c r="C154" s="82"/>
      <c r="D154" s="84"/>
      <c r="E154" s="84"/>
      <c r="F154" s="85"/>
    </row>
    <row r="155" spans="1:6" ht="12.75">
      <c r="A155" s="86"/>
      <c r="B155" s="86"/>
      <c r="C155" s="82"/>
      <c r="D155" s="84"/>
      <c r="E155" s="84"/>
      <c r="F155" s="85"/>
    </row>
    <row r="156" spans="1:6" ht="12.75">
      <c r="A156" s="80" t="s">
        <v>244</v>
      </c>
      <c r="B156" s="81" t="s">
        <v>245</v>
      </c>
      <c r="C156" s="82"/>
      <c r="D156" s="84"/>
      <c r="E156" s="84"/>
      <c r="F156" s="85"/>
    </row>
    <row r="157" spans="1:6" ht="12.75">
      <c r="A157" s="86"/>
      <c r="B157" s="86"/>
      <c r="C157" s="82"/>
      <c r="D157" s="84"/>
      <c r="E157" s="84"/>
      <c r="F157" s="85"/>
    </row>
    <row r="158" spans="1:6" ht="25.5">
      <c r="A158" s="87">
        <v>1</v>
      </c>
      <c r="B158" s="86" t="s">
        <v>246</v>
      </c>
      <c r="C158" s="82"/>
      <c r="D158" s="84"/>
      <c r="E158" s="84"/>
      <c r="F158" s="85"/>
    </row>
    <row r="159" spans="1:6" ht="12.75">
      <c r="A159" s="86"/>
      <c r="B159" s="86" t="s">
        <v>247</v>
      </c>
      <c r="C159" s="82"/>
      <c r="D159" s="84"/>
      <c r="E159" s="84"/>
      <c r="F159" s="85"/>
    </row>
    <row r="160" spans="1:6" ht="12.75">
      <c r="A160" s="86"/>
      <c r="B160" s="86" t="s">
        <v>248</v>
      </c>
      <c r="C160" s="82" t="s">
        <v>249</v>
      </c>
      <c r="D160" s="204">
        <v>80</v>
      </c>
      <c r="E160" s="84"/>
      <c r="F160" s="85">
        <f>E160*D160</f>
        <v>0</v>
      </c>
    </row>
    <row r="161" spans="1:6" ht="12.75">
      <c r="A161" s="86"/>
      <c r="B161" s="86" t="s">
        <v>250</v>
      </c>
      <c r="C161" s="82" t="s">
        <v>249</v>
      </c>
      <c r="D161" s="88">
        <v>680</v>
      </c>
      <c r="E161" s="84"/>
      <c r="F161" s="85">
        <f>E161*D161</f>
        <v>0</v>
      </c>
    </row>
    <row r="162" spans="1:6" ht="12.75">
      <c r="A162" s="86"/>
      <c r="B162" s="86" t="s">
        <v>251</v>
      </c>
      <c r="C162" s="82" t="s">
        <v>249</v>
      </c>
      <c r="D162" s="204">
        <v>160</v>
      </c>
      <c r="E162" s="84"/>
      <c r="F162" s="85">
        <f>E162*D162</f>
        <v>0</v>
      </c>
    </row>
    <row r="163" spans="1:6" ht="12.75">
      <c r="A163" s="86"/>
      <c r="B163" s="86"/>
      <c r="C163" s="82"/>
      <c r="D163" s="84"/>
      <c r="E163" s="84"/>
      <c r="F163" s="85"/>
    </row>
    <row r="164" spans="1:6" ht="12.75">
      <c r="A164" s="89"/>
      <c r="B164" s="90" t="s">
        <v>252</v>
      </c>
      <c r="C164" s="91"/>
      <c r="D164" s="93"/>
      <c r="E164" s="93"/>
      <c r="F164" s="94">
        <f>SUM(F160:F163)</f>
        <v>0</v>
      </c>
    </row>
    <row r="165" spans="1:6" ht="12.75">
      <c r="A165" s="86"/>
      <c r="B165" s="86"/>
      <c r="C165" s="82"/>
      <c r="D165" s="84"/>
      <c r="E165" s="84"/>
      <c r="F165" s="85"/>
    </row>
    <row r="166" spans="1:6" ht="12.75">
      <c r="A166" s="86"/>
      <c r="B166" s="86"/>
      <c r="C166" s="82"/>
      <c r="D166" s="84"/>
      <c r="E166" s="84"/>
      <c r="F166" s="85"/>
    </row>
    <row r="167" spans="1:6" ht="12.75">
      <c r="A167" s="80" t="s">
        <v>253</v>
      </c>
      <c r="B167" s="81" t="s">
        <v>254</v>
      </c>
      <c r="C167" s="146"/>
      <c r="D167" s="201"/>
      <c r="E167" s="201"/>
      <c r="F167" s="200"/>
    </row>
    <row r="168" spans="1:6" ht="12.75">
      <c r="A168" s="80"/>
      <c r="B168" s="81"/>
      <c r="C168" s="146"/>
      <c r="D168" s="201"/>
      <c r="E168" s="201"/>
      <c r="F168" s="200"/>
    </row>
    <row r="169" spans="1:6" ht="38.25">
      <c r="A169" s="152">
        <v>1</v>
      </c>
      <c r="B169" s="86" t="s">
        <v>8</v>
      </c>
      <c r="C169" s="82"/>
      <c r="D169" s="201"/>
      <c r="E169" s="201"/>
      <c r="F169" s="200"/>
    </row>
    <row r="170" spans="1:6" ht="14.25">
      <c r="A170" s="80"/>
      <c r="B170" s="86" t="s">
        <v>234</v>
      </c>
      <c r="C170" s="82" t="s">
        <v>194</v>
      </c>
      <c r="D170" s="204">
        <v>2.19</v>
      </c>
      <c r="E170" s="84"/>
      <c r="F170" s="196">
        <f>D170*E170</f>
        <v>0</v>
      </c>
    </row>
    <row r="171" spans="1:6" ht="12.75">
      <c r="A171" s="152"/>
      <c r="B171" s="153"/>
      <c r="C171" s="154"/>
      <c r="D171" s="201"/>
      <c r="E171" s="201"/>
      <c r="F171" s="196"/>
    </row>
    <row r="172" spans="1:6" ht="25.5">
      <c r="A172" s="152">
        <v>2</v>
      </c>
      <c r="B172" s="153" t="s">
        <v>9</v>
      </c>
      <c r="C172" s="154"/>
      <c r="D172" s="201"/>
      <c r="E172" s="201"/>
      <c r="F172" s="196"/>
    </row>
    <row r="173" spans="1:6" ht="14.25">
      <c r="A173" s="152"/>
      <c r="B173" s="86" t="s">
        <v>10</v>
      </c>
      <c r="C173" s="194"/>
      <c r="D173" s="204"/>
      <c r="E173" s="84"/>
      <c r="F173" s="196"/>
    </row>
    <row r="174" spans="1:6" ht="14.25">
      <c r="A174" s="152"/>
      <c r="B174" s="86" t="s">
        <v>11</v>
      </c>
      <c r="C174" s="82" t="s">
        <v>209</v>
      </c>
      <c r="D174" s="204">
        <v>7.45</v>
      </c>
      <c r="E174" s="84"/>
      <c r="F174" s="196">
        <f>D174*E174</f>
        <v>0</v>
      </c>
    </row>
    <row r="175" spans="1:6" ht="14.25">
      <c r="A175" s="152"/>
      <c r="B175" s="86" t="s">
        <v>12</v>
      </c>
      <c r="C175" s="82" t="s">
        <v>194</v>
      </c>
      <c r="D175" s="204">
        <v>4.51</v>
      </c>
      <c r="E175" s="84"/>
      <c r="F175" s="196">
        <f>D175*E175</f>
        <v>0</v>
      </c>
    </row>
    <row r="176" spans="1:6" ht="14.25">
      <c r="A176" s="152"/>
      <c r="B176" s="86" t="s">
        <v>13</v>
      </c>
      <c r="C176" s="82" t="s">
        <v>194</v>
      </c>
      <c r="D176" s="204">
        <v>0.55</v>
      </c>
      <c r="E176" s="84"/>
      <c r="F176" s="196">
        <f>D176*E176</f>
        <v>0</v>
      </c>
    </row>
    <row r="177" spans="1:6" ht="12.75">
      <c r="A177" s="153"/>
      <c r="B177" s="153"/>
      <c r="C177" s="154"/>
      <c r="D177" s="84"/>
      <c r="E177" s="84"/>
      <c r="F177" s="85"/>
    </row>
    <row r="178" spans="1:6" ht="51">
      <c r="A178" s="152">
        <v>3</v>
      </c>
      <c r="B178" s="153" t="s">
        <v>14</v>
      </c>
      <c r="C178" s="154"/>
      <c r="D178" s="84"/>
      <c r="E178" s="84"/>
      <c r="F178" s="85"/>
    </row>
    <row r="179" spans="1:6" ht="14.25">
      <c r="A179" s="152"/>
      <c r="B179" s="86" t="s">
        <v>234</v>
      </c>
      <c r="C179" s="82"/>
      <c r="D179" s="84"/>
      <c r="E179" s="84"/>
      <c r="F179" s="85"/>
    </row>
    <row r="180" spans="1:6" ht="14.25">
      <c r="A180" s="152"/>
      <c r="B180" s="86" t="s">
        <v>15</v>
      </c>
      <c r="C180" s="82" t="s">
        <v>194</v>
      </c>
      <c r="D180" s="84">
        <v>1.77</v>
      </c>
      <c r="E180" s="84"/>
      <c r="F180" s="196">
        <f>D180*E180</f>
        <v>0</v>
      </c>
    </row>
    <row r="181" spans="1:6" ht="12.75">
      <c r="A181" s="153"/>
      <c r="B181" s="153"/>
      <c r="C181" s="154"/>
      <c r="D181" s="84"/>
      <c r="E181" s="84"/>
      <c r="F181" s="85"/>
    </row>
    <row r="182" spans="1:6" ht="38.25">
      <c r="A182" s="150">
        <v>4</v>
      </c>
      <c r="B182" s="86" t="s">
        <v>16</v>
      </c>
      <c r="C182" s="82"/>
      <c r="D182" s="84"/>
      <c r="E182" s="85"/>
      <c r="F182" s="85"/>
    </row>
    <row r="183" spans="1:6" ht="14.25">
      <c r="A183" s="87"/>
      <c r="B183" s="86" t="s">
        <v>259</v>
      </c>
      <c r="C183" s="82" t="s">
        <v>209</v>
      </c>
      <c r="D183" s="85">
        <v>83.7</v>
      </c>
      <c r="E183" s="84"/>
      <c r="F183" s="196">
        <f>D183*E183</f>
        <v>0</v>
      </c>
    </row>
    <row r="184" spans="1:6" ht="12.75">
      <c r="A184" s="87"/>
      <c r="B184" s="86"/>
      <c r="C184" s="82"/>
      <c r="D184" s="85"/>
      <c r="E184" s="84"/>
      <c r="F184" s="196"/>
    </row>
    <row r="185" spans="1:6" ht="25.5">
      <c r="A185" s="87">
        <v>5</v>
      </c>
      <c r="B185" s="86" t="s">
        <v>17</v>
      </c>
      <c r="C185" s="82"/>
      <c r="D185" s="85"/>
      <c r="E185" s="84"/>
      <c r="F185" s="196"/>
    </row>
    <row r="186" spans="1:6" ht="14.25">
      <c r="A186" s="87"/>
      <c r="B186" s="86" t="s">
        <v>208</v>
      </c>
      <c r="C186" s="82" t="s">
        <v>209</v>
      </c>
      <c r="D186" s="85">
        <v>15.13</v>
      </c>
      <c r="E186" s="84"/>
      <c r="F186" s="196">
        <f>D186*E186</f>
        <v>0</v>
      </c>
    </row>
    <row r="187" spans="1:6" ht="12.75">
      <c r="A187" s="156"/>
      <c r="B187" s="156"/>
      <c r="C187" s="157"/>
      <c r="D187" s="205"/>
      <c r="E187" s="205"/>
      <c r="F187" s="199"/>
    </row>
    <row r="188" spans="1:6" ht="12.75">
      <c r="A188" s="89"/>
      <c r="B188" s="90" t="s">
        <v>265</v>
      </c>
      <c r="C188" s="91"/>
      <c r="D188" s="93"/>
      <c r="E188" s="93"/>
      <c r="F188" s="94">
        <f>SUM(F169:F186)</f>
        <v>0</v>
      </c>
    </row>
    <row r="189" spans="1:6" ht="12.75">
      <c r="A189" s="86"/>
      <c r="B189" s="86"/>
      <c r="C189" s="82"/>
      <c r="D189" s="84"/>
      <c r="E189" s="84"/>
      <c r="F189" s="85"/>
    </row>
    <row r="190" spans="1:6" ht="12.75">
      <c r="A190" s="86"/>
      <c r="B190" s="86"/>
      <c r="C190" s="82"/>
      <c r="D190" s="84"/>
      <c r="E190" s="84"/>
      <c r="F190" s="85"/>
    </row>
    <row r="191" spans="1:6" ht="12.75">
      <c r="A191" s="80" t="s">
        <v>266</v>
      </c>
      <c r="B191" s="81" t="s">
        <v>18</v>
      </c>
      <c r="C191" s="82"/>
      <c r="D191" s="84"/>
      <c r="E191" s="84"/>
      <c r="F191" s="85"/>
    </row>
    <row r="192" spans="1:6" ht="12.75">
      <c r="A192" s="86"/>
      <c r="B192" s="86"/>
      <c r="C192" s="82"/>
      <c r="D192" s="84"/>
      <c r="E192" s="84"/>
      <c r="F192" s="85"/>
    </row>
    <row r="193" spans="1:6" ht="25.5">
      <c r="A193" s="87">
        <v>1</v>
      </c>
      <c r="B193" s="86" t="s">
        <v>19</v>
      </c>
      <c r="C193" s="82"/>
      <c r="D193" s="84"/>
      <c r="E193" s="84"/>
      <c r="F193" s="85"/>
    </row>
    <row r="194" spans="1:6" ht="14.25">
      <c r="A194" s="86"/>
      <c r="B194" s="86" t="s">
        <v>20</v>
      </c>
      <c r="C194" s="82" t="s">
        <v>209</v>
      </c>
      <c r="D194" s="84">
        <v>120</v>
      </c>
      <c r="E194" s="84"/>
      <c r="F194" s="85">
        <f>E194*D194</f>
        <v>0</v>
      </c>
    </row>
    <row r="195" spans="1:6" ht="12.75">
      <c r="A195" s="86"/>
      <c r="B195" s="86"/>
      <c r="C195" s="82"/>
      <c r="D195" s="84"/>
      <c r="E195" s="84"/>
      <c r="F195" s="85"/>
    </row>
    <row r="196" spans="1:6" ht="12.75">
      <c r="A196" s="89"/>
      <c r="B196" s="90" t="s">
        <v>21</v>
      </c>
      <c r="C196" s="91"/>
      <c r="D196" s="93"/>
      <c r="E196" s="93"/>
      <c r="F196" s="94">
        <f>SUM(F190:F194)</f>
        <v>0</v>
      </c>
    </row>
    <row r="197" spans="1:6" ht="12.75">
      <c r="A197" s="86"/>
      <c r="B197" s="86"/>
      <c r="C197" s="82"/>
      <c r="D197" s="84"/>
      <c r="E197" s="84"/>
      <c r="F197" s="85"/>
    </row>
    <row r="198" spans="1:6" ht="12.75">
      <c r="A198" s="86"/>
      <c r="B198" s="86"/>
      <c r="C198" s="82"/>
      <c r="D198" s="84"/>
      <c r="E198" s="84"/>
      <c r="F198" s="85"/>
    </row>
    <row r="199" spans="1:6" ht="12.75">
      <c r="A199" s="80" t="s">
        <v>271</v>
      </c>
      <c r="B199" s="81" t="s">
        <v>267</v>
      </c>
      <c r="C199" s="146"/>
      <c r="D199" s="201"/>
      <c r="E199" s="201"/>
      <c r="F199" s="200"/>
    </row>
    <row r="200" spans="1:6" ht="12.75">
      <c r="A200" s="80"/>
      <c r="B200" s="81"/>
      <c r="C200" s="146"/>
      <c r="D200" s="201"/>
      <c r="E200" s="201"/>
      <c r="F200" s="200"/>
    </row>
    <row r="201" spans="1:6" ht="25.5">
      <c r="A201" s="152">
        <v>1</v>
      </c>
      <c r="B201" s="153" t="s">
        <v>328</v>
      </c>
      <c r="C201" s="370"/>
      <c r="D201" s="370"/>
      <c r="E201" s="88"/>
      <c r="F201" s="167"/>
    </row>
    <row r="202" spans="1:6" ht="12.75">
      <c r="A202" s="152"/>
      <c r="B202" s="58" t="s">
        <v>190</v>
      </c>
      <c r="C202" s="59" t="s">
        <v>191</v>
      </c>
      <c r="D202" s="88">
        <v>1</v>
      </c>
      <c r="E202" s="88"/>
      <c r="F202" s="168">
        <f>D202*E202</f>
        <v>0</v>
      </c>
    </row>
    <row r="203" spans="1:6" ht="12.75">
      <c r="A203" s="152"/>
      <c r="B203" s="153"/>
      <c r="C203" s="154"/>
      <c r="D203" s="201"/>
      <c r="E203" s="201"/>
      <c r="F203" s="200"/>
    </row>
    <row r="204" spans="1:6" ht="51">
      <c r="A204" s="87">
        <v>2</v>
      </c>
      <c r="B204" s="86" t="s">
        <v>22</v>
      </c>
      <c r="C204" s="82"/>
      <c r="D204" s="138"/>
      <c r="E204" s="34"/>
      <c r="F204" s="139"/>
    </row>
    <row r="205" spans="1:6" ht="14.25">
      <c r="A205" s="87"/>
      <c r="B205" s="86" t="s">
        <v>208</v>
      </c>
      <c r="C205" s="82" t="s">
        <v>209</v>
      </c>
      <c r="D205" s="139">
        <v>129.39</v>
      </c>
      <c r="E205" s="139"/>
      <c r="F205" s="141">
        <f>D205*E205</f>
        <v>0</v>
      </c>
    </row>
    <row r="206" spans="1:6" ht="12.75">
      <c r="A206" s="152"/>
      <c r="B206" s="153"/>
      <c r="C206" s="154"/>
      <c r="D206" s="201"/>
      <c r="E206" s="201"/>
      <c r="F206" s="200"/>
    </row>
    <row r="207" spans="1:6" ht="38.25">
      <c r="A207" s="87">
        <v>3</v>
      </c>
      <c r="B207" s="86" t="s">
        <v>23</v>
      </c>
      <c r="C207" s="82"/>
      <c r="D207" s="84"/>
      <c r="E207" s="84"/>
      <c r="F207" s="85"/>
    </row>
    <row r="208" spans="1:6" ht="14.25">
      <c r="A208" s="87"/>
      <c r="B208" s="86" t="s">
        <v>208</v>
      </c>
      <c r="C208" s="82" t="s">
        <v>209</v>
      </c>
      <c r="D208" s="85">
        <v>62.97</v>
      </c>
      <c r="E208" s="85"/>
      <c r="F208" s="196">
        <f>D208*E208</f>
        <v>0</v>
      </c>
    </row>
    <row r="209" spans="1:6" ht="12.75">
      <c r="A209" s="87"/>
      <c r="B209" s="86"/>
      <c r="C209" s="82"/>
      <c r="D209" s="85"/>
      <c r="E209" s="85"/>
      <c r="F209" s="196"/>
    </row>
    <row r="210" spans="1:6" ht="38.25">
      <c r="A210" s="87">
        <v>4</v>
      </c>
      <c r="B210" s="86" t="s">
        <v>24</v>
      </c>
      <c r="C210" s="82"/>
      <c r="D210" s="84"/>
      <c r="E210" s="84"/>
      <c r="F210" s="85"/>
    </row>
    <row r="211" spans="1:6" ht="14.25">
      <c r="A211" s="87"/>
      <c r="B211" s="86" t="s">
        <v>208</v>
      </c>
      <c r="C211" s="82" t="s">
        <v>209</v>
      </c>
      <c r="D211" s="85">
        <v>16.92</v>
      </c>
      <c r="E211" s="85"/>
      <c r="F211" s="196">
        <f>D211*E211</f>
        <v>0</v>
      </c>
    </row>
    <row r="212" spans="1:6" ht="12.75">
      <c r="A212" s="156"/>
      <c r="B212" s="156"/>
      <c r="C212" s="157"/>
      <c r="D212" s="199"/>
      <c r="E212" s="199"/>
      <c r="F212" s="199"/>
    </row>
    <row r="213" spans="1:6" ht="12.75">
      <c r="A213" s="89"/>
      <c r="B213" s="90" t="s">
        <v>270</v>
      </c>
      <c r="C213" s="91"/>
      <c r="D213" s="93"/>
      <c r="E213" s="93"/>
      <c r="F213" s="94">
        <f>SUM(F207:F211)</f>
        <v>0</v>
      </c>
    </row>
    <row r="214" spans="1:6" ht="12.75">
      <c r="A214" s="86"/>
      <c r="B214" s="81"/>
      <c r="C214" s="82"/>
      <c r="D214" s="84"/>
      <c r="E214" s="84"/>
      <c r="F214" s="200"/>
    </row>
    <row r="215" spans="1:6" ht="12.75">
      <c r="A215" s="86"/>
      <c r="B215" s="81"/>
      <c r="C215" s="82"/>
      <c r="D215" s="84"/>
      <c r="E215" s="84"/>
      <c r="F215" s="200"/>
    </row>
    <row r="216" spans="1:6" ht="12.75">
      <c r="A216" s="80" t="s">
        <v>282</v>
      </c>
      <c r="B216" s="81" t="s">
        <v>25</v>
      </c>
      <c r="C216" s="82"/>
      <c r="D216" s="84"/>
      <c r="E216" s="84"/>
      <c r="F216" s="200"/>
    </row>
    <row r="217" spans="1:6" ht="12.75">
      <c r="A217" s="86"/>
      <c r="B217" s="81"/>
      <c r="C217" s="82"/>
      <c r="D217" s="84"/>
      <c r="E217" s="84"/>
      <c r="F217" s="200"/>
    </row>
    <row r="218" spans="1:6" ht="51">
      <c r="A218" s="87">
        <v>1</v>
      </c>
      <c r="B218" s="153" t="s">
        <v>26</v>
      </c>
      <c r="C218" s="82"/>
      <c r="D218" s="84"/>
      <c r="E218" s="84"/>
      <c r="F218" s="200"/>
    </row>
    <row r="219" spans="1:6" ht="12.75">
      <c r="A219" s="206" t="s">
        <v>27</v>
      </c>
      <c r="B219" s="207" t="s">
        <v>28</v>
      </c>
      <c r="C219" s="82" t="s">
        <v>202</v>
      </c>
      <c r="D219" s="197">
        <v>1</v>
      </c>
      <c r="E219" s="84"/>
      <c r="F219" s="196">
        <f>D219*E219</f>
        <v>0</v>
      </c>
    </row>
    <row r="220" spans="1:6" ht="12.75">
      <c r="A220" s="87"/>
      <c r="B220" s="81"/>
      <c r="C220" s="82"/>
      <c r="D220" s="84"/>
      <c r="E220" s="84"/>
      <c r="F220" s="200"/>
    </row>
    <row r="221" spans="1:6" ht="42" customHeight="1">
      <c r="A221" s="87">
        <v>2</v>
      </c>
      <c r="B221" s="153" t="s">
        <v>29</v>
      </c>
      <c r="C221" s="82"/>
      <c r="D221" s="84"/>
      <c r="E221" s="84"/>
      <c r="F221" s="200"/>
    </row>
    <row r="222" spans="1:6" ht="12.75">
      <c r="A222" s="87"/>
      <c r="B222" s="153" t="s">
        <v>339</v>
      </c>
      <c r="C222" s="82"/>
      <c r="D222" s="84"/>
      <c r="E222" s="84"/>
      <c r="F222" s="200"/>
    </row>
    <row r="223" spans="1:6" ht="12.75">
      <c r="A223" s="206" t="s">
        <v>30</v>
      </c>
      <c r="B223" s="207" t="s">
        <v>31</v>
      </c>
      <c r="C223" s="82" t="s">
        <v>202</v>
      </c>
      <c r="D223" s="197">
        <v>1</v>
      </c>
      <c r="E223" s="84"/>
      <c r="F223" s="196">
        <f>D223*E223</f>
        <v>0</v>
      </c>
    </row>
    <row r="224" spans="1:6" ht="12.75">
      <c r="A224" s="86"/>
      <c r="B224" s="81"/>
      <c r="C224" s="82"/>
      <c r="D224" s="84"/>
      <c r="E224" s="84"/>
      <c r="F224" s="200"/>
    </row>
    <row r="225" spans="1:6" ht="12.75">
      <c r="A225" s="89"/>
      <c r="B225" s="90" t="s">
        <v>32</v>
      </c>
      <c r="C225" s="91"/>
      <c r="D225" s="93"/>
      <c r="E225" s="93"/>
      <c r="F225" s="94">
        <f>SUM(F216:F223)</f>
        <v>0</v>
      </c>
    </row>
    <row r="226" spans="1:6" ht="12.75">
      <c r="A226" s="86"/>
      <c r="B226" s="81"/>
      <c r="C226" s="82"/>
      <c r="D226" s="84"/>
      <c r="E226" s="84"/>
      <c r="F226" s="200"/>
    </row>
    <row r="227" spans="1:6" ht="12.75">
      <c r="A227" s="86"/>
      <c r="B227" s="81"/>
      <c r="C227" s="82"/>
      <c r="D227" s="84"/>
      <c r="E227" s="84"/>
      <c r="F227" s="200"/>
    </row>
    <row r="228" spans="1:6" ht="12.75">
      <c r="A228" s="80" t="s">
        <v>289</v>
      </c>
      <c r="B228" s="81" t="s">
        <v>33</v>
      </c>
      <c r="C228" s="82"/>
      <c r="D228" s="84"/>
      <c r="E228" s="84"/>
      <c r="F228" s="200"/>
    </row>
    <row r="229" spans="1:6" ht="12.75">
      <c r="A229" s="86"/>
      <c r="B229" s="81"/>
      <c r="C229" s="82"/>
      <c r="D229" s="84"/>
      <c r="E229" s="84"/>
      <c r="F229" s="200"/>
    </row>
    <row r="230" spans="1:6" ht="54.75" customHeight="1">
      <c r="A230" s="87">
        <v>1</v>
      </c>
      <c r="B230" s="153" t="s">
        <v>34</v>
      </c>
      <c r="C230" s="82"/>
      <c r="D230" s="84"/>
      <c r="E230" s="84"/>
      <c r="F230" s="200"/>
    </row>
    <row r="231" spans="1:6" ht="12.75">
      <c r="A231" s="86"/>
      <c r="B231" s="153" t="s">
        <v>339</v>
      </c>
      <c r="C231" s="82" t="s">
        <v>202</v>
      </c>
      <c r="D231" s="197">
        <v>1</v>
      </c>
      <c r="E231" s="84"/>
      <c r="F231" s="196">
        <f>D231*E231</f>
        <v>0</v>
      </c>
    </row>
    <row r="232" spans="1:6" ht="12.75">
      <c r="A232" s="86"/>
      <c r="B232" s="81"/>
      <c r="C232" s="82"/>
      <c r="D232" s="84"/>
      <c r="E232" s="84"/>
      <c r="F232" s="200"/>
    </row>
    <row r="233" spans="1:6" ht="12.75">
      <c r="A233" s="89"/>
      <c r="B233" s="90" t="s">
        <v>35</v>
      </c>
      <c r="C233" s="91"/>
      <c r="D233" s="93"/>
      <c r="E233" s="93"/>
      <c r="F233" s="94">
        <f>SUM(F230:F231)</f>
        <v>0</v>
      </c>
    </row>
    <row r="234" spans="1:6" ht="12.75">
      <c r="A234" s="86"/>
      <c r="B234" s="81"/>
      <c r="C234" s="82"/>
      <c r="D234" s="84"/>
      <c r="E234" s="84"/>
      <c r="F234" s="200"/>
    </row>
    <row r="235" spans="1:6" ht="12.75">
      <c r="A235" s="86"/>
      <c r="B235" s="81"/>
      <c r="C235" s="82"/>
      <c r="D235" s="84"/>
      <c r="E235" s="84"/>
      <c r="F235" s="200"/>
    </row>
    <row r="236" spans="1:6" ht="12.75">
      <c r="A236" s="80" t="s">
        <v>296</v>
      </c>
      <c r="B236" s="81" t="s">
        <v>272</v>
      </c>
      <c r="C236" s="82"/>
      <c r="D236" s="84"/>
      <c r="E236" s="84"/>
      <c r="F236" s="200"/>
    </row>
    <row r="237" spans="1:6" ht="12.75">
      <c r="A237" s="87"/>
      <c r="B237" s="81"/>
      <c r="C237" s="82"/>
      <c r="D237" s="84"/>
      <c r="E237" s="84"/>
      <c r="F237" s="200"/>
    </row>
    <row r="238" spans="1:6" ht="79.5">
      <c r="A238" s="28">
        <v>1</v>
      </c>
      <c r="B238" s="29" t="s">
        <v>36</v>
      </c>
      <c r="C238" s="102"/>
      <c r="D238" s="21"/>
      <c r="E238" s="32"/>
      <c r="F238" s="37"/>
    </row>
    <row r="239" spans="1:6" ht="12.75">
      <c r="A239" s="28"/>
      <c r="B239" s="29" t="s">
        <v>37</v>
      </c>
      <c r="C239" s="102" t="s">
        <v>249</v>
      </c>
      <c r="D239" s="21">
        <v>300</v>
      </c>
      <c r="E239" s="32"/>
      <c r="F239" s="37">
        <f>E239*D239</f>
        <v>0</v>
      </c>
    </row>
    <row r="240" spans="1:6" ht="12.75">
      <c r="A240" s="28"/>
      <c r="B240" s="29"/>
      <c r="C240" s="102"/>
      <c r="D240" s="21"/>
      <c r="E240" s="32"/>
      <c r="F240" s="37"/>
    </row>
    <row r="241" spans="1:6" ht="51">
      <c r="A241" s="28">
        <v>2</v>
      </c>
      <c r="B241" s="86" t="s">
        <v>38</v>
      </c>
      <c r="C241" s="82"/>
      <c r="D241" s="139"/>
      <c r="E241" s="34"/>
      <c r="F241" s="148"/>
    </row>
    <row r="242" spans="1:6" ht="12.75">
      <c r="A242" s="28"/>
      <c r="B242" s="86" t="s">
        <v>278</v>
      </c>
      <c r="C242" s="169" t="s">
        <v>279</v>
      </c>
      <c r="D242" s="139">
        <v>10.92</v>
      </c>
      <c r="E242" s="34"/>
      <c r="F242" s="141">
        <f>D242*E242</f>
        <v>0</v>
      </c>
    </row>
    <row r="243" spans="1:6" ht="12.75">
      <c r="A243" s="87"/>
      <c r="B243" s="81"/>
      <c r="C243" s="82"/>
      <c r="D243" s="84"/>
      <c r="E243" s="84"/>
      <c r="F243" s="200"/>
    </row>
    <row r="244" spans="1:6" ht="12.75">
      <c r="A244" s="171"/>
      <c r="B244" s="90" t="s">
        <v>281</v>
      </c>
      <c r="C244" s="91"/>
      <c r="D244" s="93"/>
      <c r="E244" s="93"/>
      <c r="F244" s="94">
        <f>SUM(F238:F239)</f>
        <v>0</v>
      </c>
    </row>
    <row r="245" spans="1:6" ht="12.75">
      <c r="A245" s="86"/>
      <c r="B245" s="86"/>
      <c r="C245" s="82"/>
      <c r="D245" s="84"/>
      <c r="E245" s="84"/>
      <c r="F245" s="85"/>
    </row>
    <row r="246" spans="1:6" ht="12.75">
      <c r="A246" s="86"/>
      <c r="B246" s="86"/>
      <c r="C246" s="82"/>
      <c r="D246" s="84"/>
      <c r="E246" s="84"/>
      <c r="F246" s="85"/>
    </row>
    <row r="247" spans="1:6" ht="12.75">
      <c r="A247" s="80" t="s">
        <v>306</v>
      </c>
      <c r="B247" s="81" t="s">
        <v>283</v>
      </c>
      <c r="C247" s="146"/>
      <c r="D247" s="201"/>
      <c r="E247" s="201"/>
      <c r="F247" s="200"/>
    </row>
    <row r="248" spans="1:6" ht="12.75">
      <c r="A248" s="80"/>
      <c r="B248" s="81"/>
      <c r="C248" s="146"/>
      <c r="D248" s="201"/>
      <c r="E248" s="201"/>
      <c r="F248" s="200"/>
    </row>
    <row r="249" spans="1:6" ht="25.5">
      <c r="A249" s="87">
        <v>1</v>
      </c>
      <c r="B249" s="86" t="s">
        <v>335</v>
      </c>
      <c r="C249" s="82"/>
      <c r="D249" s="85"/>
      <c r="E249" s="85"/>
      <c r="F249" s="196"/>
    </row>
    <row r="250" spans="1:6" ht="12.75">
      <c r="A250" s="87"/>
      <c r="B250" s="86" t="s">
        <v>39</v>
      </c>
      <c r="C250" s="82" t="s">
        <v>279</v>
      </c>
      <c r="D250" s="85">
        <v>4.55</v>
      </c>
      <c r="E250" s="85"/>
      <c r="F250" s="196">
        <f>D250*E250</f>
        <v>0</v>
      </c>
    </row>
    <row r="251" spans="1:6" ht="12.75">
      <c r="A251" s="87"/>
      <c r="B251" s="86" t="s">
        <v>40</v>
      </c>
      <c r="C251" s="82" t="s">
        <v>279</v>
      </c>
      <c r="D251" s="85">
        <v>15.38</v>
      </c>
      <c r="E251" s="85"/>
      <c r="F251" s="196">
        <f>D251*E251</f>
        <v>0</v>
      </c>
    </row>
    <row r="252" spans="1:6" ht="12.75">
      <c r="A252" s="87"/>
      <c r="B252" s="86" t="s">
        <v>287</v>
      </c>
      <c r="C252" s="82" t="s">
        <v>279</v>
      </c>
      <c r="D252" s="85">
        <v>2.6</v>
      </c>
      <c r="E252" s="85"/>
      <c r="F252" s="196">
        <f>D252*E252</f>
        <v>0</v>
      </c>
    </row>
    <row r="253" spans="1:6" ht="12.75">
      <c r="A253" s="87"/>
      <c r="B253" s="86" t="s">
        <v>278</v>
      </c>
      <c r="C253" s="82"/>
      <c r="D253" s="85"/>
      <c r="E253" s="84"/>
      <c r="F253" s="84"/>
    </row>
    <row r="254" spans="1:6" ht="12.75">
      <c r="A254" s="170"/>
      <c r="B254" s="156"/>
      <c r="C254" s="157"/>
      <c r="D254" s="205"/>
      <c r="E254" s="205"/>
      <c r="F254" s="199"/>
    </row>
    <row r="255" spans="1:6" ht="12.75">
      <c r="A255" s="171"/>
      <c r="B255" s="90" t="s">
        <v>288</v>
      </c>
      <c r="C255" s="91"/>
      <c r="D255" s="93"/>
      <c r="E255" s="93"/>
      <c r="F255" s="94">
        <f>SUM(F250:F253)</f>
        <v>0</v>
      </c>
    </row>
    <row r="256" spans="1:6" ht="12.75">
      <c r="A256" s="87"/>
      <c r="B256" s="81"/>
      <c r="C256" s="82"/>
      <c r="D256" s="84"/>
      <c r="E256" s="84"/>
      <c r="F256" s="200"/>
    </row>
    <row r="257" spans="1:6" ht="12.75">
      <c r="A257" s="87"/>
      <c r="B257" s="81"/>
      <c r="C257" s="82"/>
      <c r="D257" s="84"/>
      <c r="E257" s="84"/>
      <c r="F257" s="200"/>
    </row>
    <row r="258" spans="1:6" ht="12.75">
      <c r="A258" s="80" t="s">
        <v>41</v>
      </c>
      <c r="B258" s="81" t="s">
        <v>290</v>
      </c>
      <c r="C258" s="146"/>
      <c r="D258" s="201"/>
      <c r="E258" s="201"/>
      <c r="F258" s="200"/>
    </row>
    <row r="259" spans="1:6" ht="12.75">
      <c r="A259" s="87"/>
      <c r="B259" s="86"/>
      <c r="C259" s="82"/>
      <c r="D259" s="84"/>
      <c r="E259" s="84"/>
      <c r="F259" s="85"/>
    </row>
    <row r="260" spans="1:6" ht="25.5">
      <c r="A260" s="87">
        <v>1</v>
      </c>
      <c r="B260" s="86" t="s">
        <v>291</v>
      </c>
      <c r="C260" s="82"/>
      <c r="D260" s="84"/>
      <c r="E260" s="85"/>
      <c r="F260" s="85"/>
    </row>
    <row r="261" spans="1:6" ht="14.25">
      <c r="A261" s="87"/>
      <c r="B261" s="86" t="s">
        <v>259</v>
      </c>
      <c r="C261" s="82" t="s">
        <v>209</v>
      </c>
      <c r="D261" s="85">
        <v>320.25</v>
      </c>
      <c r="E261" s="85"/>
      <c r="F261" s="196">
        <f>D261*E261</f>
        <v>0</v>
      </c>
    </row>
    <row r="262" spans="1:6" ht="12.75">
      <c r="A262" s="87"/>
      <c r="B262" s="86"/>
      <c r="C262" s="82"/>
      <c r="D262" s="84"/>
      <c r="E262" s="85"/>
      <c r="F262" s="85"/>
    </row>
    <row r="263" spans="1:6" ht="38.25">
      <c r="A263" s="87">
        <v>2</v>
      </c>
      <c r="B263" s="86" t="s">
        <v>292</v>
      </c>
      <c r="C263" s="82"/>
      <c r="D263" s="84"/>
      <c r="E263" s="85"/>
      <c r="F263" s="85"/>
    </row>
    <row r="264" spans="1:6" ht="14.25">
      <c r="A264" s="87"/>
      <c r="B264" s="86" t="s">
        <v>259</v>
      </c>
      <c r="C264" s="82"/>
      <c r="D264" s="85"/>
      <c r="E264" s="85"/>
      <c r="F264" s="196"/>
    </row>
    <row r="265" spans="1:6" ht="14.25">
      <c r="A265" s="87"/>
      <c r="B265" s="86" t="s">
        <v>42</v>
      </c>
      <c r="C265" s="82" t="s">
        <v>209</v>
      </c>
      <c r="D265" s="85">
        <v>310.25</v>
      </c>
      <c r="E265" s="85"/>
      <c r="F265" s="196">
        <f>D265*E265</f>
        <v>0</v>
      </c>
    </row>
    <row r="266" spans="1:6" ht="14.25">
      <c r="A266" s="87"/>
      <c r="B266" s="86" t="s">
        <v>43</v>
      </c>
      <c r="C266" s="82" t="s">
        <v>209</v>
      </c>
      <c r="D266" s="85">
        <v>10</v>
      </c>
      <c r="E266" s="85"/>
      <c r="F266" s="196">
        <f>D266*E266</f>
        <v>0</v>
      </c>
    </row>
    <row r="267" spans="1:6" ht="12.75">
      <c r="A267" s="87"/>
      <c r="B267" s="86"/>
      <c r="C267" s="82"/>
      <c r="D267" s="85"/>
      <c r="E267" s="85"/>
      <c r="F267" s="85"/>
    </row>
    <row r="268" spans="1:6" ht="25.5">
      <c r="A268" s="87">
        <v>3</v>
      </c>
      <c r="B268" s="86" t="s">
        <v>44</v>
      </c>
      <c r="C268" s="82"/>
      <c r="D268" s="85"/>
      <c r="E268" s="85"/>
      <c r="F268" s="85"/>
    </row>
    <row r="269" spans="1:6" ht="14.25">
      <c r="A269" s="86"/>
      <c r="B269" s="86" t="s">
        <v>259</v>
      </c>
      <c r="C269" s="82" t="s">
        <v>209</v>
      </c>
      <c r="D269" s="85">
        <v>65.1</v>
      </c>
      <c r="E269" s="85"/>
      <c r="F269" s="196">
        <f>D269*E269</f>
        <v>0</v>
      </c>
    </row>
    <row r="270" spans="1:6" ht="12.75">
      <c r="A270" s="156"/>
      <c r="B270" s="156"/>
      <c r="C270" s="157"/>
      <c r="D270" s="205"/>
      <c r="E270" s="205"/>
      <c r="F270" s="199"/>
    </row>
    <row r="271" spans="1:6" ht="12.75">
      <c r="A271" s="89"/>
      <c r="B271" s="90" t="s">
        <v>295</v>
      </c>
      <c r="C271" s="91"/>
      <c r="D271" s="93"/>
      <c r="E271" s="93"/>
      <c r="F271" s="94">
        <f>SUM(F260:F269)</f>
        <v>0</v>
      </c>
    </row>
    <row r="272" spans="1:6" ht="12.75">
      <c r="A272" s="86"/>
      <c r="B272" s="86"/>
      <c r="C272" s="82"/>
      <c r="D272" s="84"/>
      <c r="E272" s="84"/>
      <c r="F272" s="85"/>
    </row>
    <row r="273" spans="1:6" ht="12.75">
      <c r="A273" s="86"/>
      <c r="B273" s="86"/>
      <c r="C273" s="82"/>
      <c r="D273" s="84"/>
      <c r="E273" s="84"/>
      <c r="F273" s="85"/>
    </row>
    <row r="274" spans="1:6" ht="12.75">
      <c r="A274" s="80" t="s">
        <v>45</v>
      </c>
      <c r="B274" s="81" t="s">
        <v>46</v>
      </c>
      <c r="C274" s="82"/>
      <c r="D274" s="84"/>
      <c r="E274" s="84"/>
      <c r="F274" s="200"/>
    </row>
    <row r="275" spans="1:6" ht="12.75">
      <c r="A275" s="80"/>
      <c r="B275" s="81"/>
      <c r="C275" s="82"/>
      <c r="D275" s="84"/>
      <c r="E275" s="84"/>
      <c r="F275" s="200"/>
    </row>
    <row r="276" spans="1:6" ht="25.5">
      <c r="A276" s="87">
        <v>1</v>
      </c>
      <c r="B276" s="29" t="s">
        <v>47</v>
      </c>
      <c r="C276" s="82"/>
      <c r="D276" s="84"/>
      <c r="E276" s="84"/>
      <c r="F276" s="200"/>
    </row>
    <row r="277" spans="1:6" ht="14.25">
      <c r="A277" s="86"/>
      <c r="B277" s="86" t="s">
        <v>259</v>
      </c>
      <c r="C277" s="82" t="s">
        <v>209</v>
      </c>
      <c r="D277" s="84">
        <v>118.23</v>
      </c>
      <c r="E277" s="84"/>
      <c r="F277" s="196">
        <f>D277*E277</f>
        <v>0</v>
      </c>
    </row>
    <row r="278" spans="1:6" ht="12.75">
      <c r="A278" s="86"/>
      <c r="B278" s="86"/>
      <c r="C278" s="82"/>
      <c r="D278" s="84"/>
      <c r="E278" s="84"/>
      <c r="F278" s="200"/>
    </row>
    <row r="279" spans="1:6" ht="12.75">
      <c r="A279" s="89"/>
      <c r="B279" s="90" t="s">
        <v>48</v>
      </c>
      <c r="C279" s="91"/>
      <c r="D279" s="93"/>
      <c r="E279" s="93"/>
      <c r="F279" s="94">
        <f>SUM(F276:F277)</f>
        <v>0</v>
      </c>
    </row>
    <row r="280" spans="1:6" ht="12.75">
      <c r="A280" s="86"/>
      <c r="B280" s="86"/>
      <c r="C280" s="82"/>
      <c r="D280" s="84"/>
      <c r="E280" s="84"/>
      <c r="F280" s="200"/>
    </row>
    <row r="281" spans="1:6" ht="12.75">
      <c r="A281" s="152"/>
      <c r="B281" s="153"/>
      <c r="C281" s="82"/>
      <c r="D281" s="84"/>
      <c r="E281" s="84"/>
      <c r="F281" s="200"/>
    </row>
    <row r="282" spans="1:6" ht="12.75" customHeight="1">
      <c r="A282" s="106" t="s">
        <v>49</v>
      </c>
      <c r="B282" s="107" t="s">
        <v>297</v>
      </c>
      <c r="C282" s="82"/>
      <c r="D282" s="84"/>
      <c r="E282" s="84"/>
      <c r="F282" s="85"/>
    </row>
    <row r="283" spans="1:6" ht="12.75">
      <c r="A283" s="86"/>
      <c r="B283" s="86"/>
      <c r="C283" s="82"/>
      <c r="D283" s="84"/>
      <c r="E283" s="84"/>
      <c r="F283" s="85"/>
    </row>
    <row r="284" spans="1:6" ht="25.5">
      <c r="A284" s="28">
        <v>1</v>
      </c>
      <c r="B284" s="29" t="s">
        <v>50</v>
      </c>
      <c r="C284" s="30"/>
      <c r="D284" s="84"/>
      <c r="E284" s="84"/>
      <c r="F284" s="85"/>
    </row>
    <row r="285" spans="1:6" ht="12.75">
      <c r="A285" s="79"/>
      <c r="B285" s="29" t="s">
        <v>51</v>
      </c>
      <c r="C285" s="30"/>
      <c r="D285" s="84"/>
      <c r="E285" s="84"/>
      <c r="F285" s="85"/>
    </row>
    <row r="286" spans="1:6" ht="12.75">
      <c r="A286" s="79"/>
      <c r="B286" s="29" t="s">
        <v>52</v>
      </c>
      <c r="C286" s="30"/>
      <c r="D286" s="84"/>
      <c r="E286" s="84"/>
      <c r="F286" s="85"/>
    </row>
    <row r="287" spans="1:6" ht="12.75">
      <c r="A287" s="79"/>
      <c r="B287" s="29" t="s">
        <v>301</v>
      </c>
      <c r="C287" s="30"/>
      <c r="D287" s="84"/>
      <c r="E287" s="84"/>
      <c r="F287" s="85"/>
    </row>
    <row r="288" spans="1:6" ht="12.75">
      <c r="A288" s="79"/>
      <c r="B288" s="29" t="s">
        <v>53</v>
      </c>
      <c r="C288" s="30"/>
      <c r="D288" s="84"/>
      <c r="E288" s="84"/>
      <c r="F288" s="85"/>
    </row>
    <row r="289" spans="1:6" ht="14.25">
      <c r="A289" s="79"/>
      <c r="B289" s="29" t="s">
        <v>54</v>
      </c>
      <c r="C289" s="30" t="s">
        <v>209</v>
      </c>
      <c r="D289" s="84">
        <v>11.6</v>
      </c>
      <c r="E289" s="84"/>
      <c r="F289" s="196">
        <f>D289*E289</f>
        <v>0</v>
      </c>
    </row>
    <row r="290" spans="1:6" ht="12.75">
      <c r="A290" s="79"/>
      <c r="B290" s="29"/>
      <c r="C290" s="30"/>
      <c r="D290" s="84"/>
      <c r="E290" s="84"/>
      <c r="F290" s="85"/>
    </row>
    <row r="291" spans="1:6" ht="12.75" customHeight="1">
      <c r="A291" s="78"/>
      <c r="B291" s="42" t="s">
        <v>305</v>
      </c>
      <c r="C291" s="43"/>
      <c r="D291" s="45"/>
      <c r="E291" s="208"/>
      <c r="F291" s="174">
        <f>SUM(F282:F289)</f>
        <v>0</v>
      </c>
    </row>
    <row r="292" spans="1:6" ht="12.75">
      <c r="A292" s="152"/>
      <c r="B292" s="153"/>
      <c r="C292" s="82"/>
      <c r="D292" s="84"/>
      <c r="E292" s="84"/>
      <c r="F292" s="200"/>
    </row>
    <row r="293" spans="1:6" ht="12.75">
      <c r="A293" s="152"/>
      <c r="B293" s="153"/>
      <c r="C293" s="82"/>
      <c r="D293" s="84"/>
      <c r="E293" s="84"/>
      <c r="F293" s="200"/>
    </row>
    <row r="294" spans="1:6" ht="12.75" customHeight="1">
      <c r="A294" s="106" t="s">
        <v>55</v>
      </c>
      <c r="B294" s="107" t="s">
        <v>56</v>
      </c>
      <c r="C294" s="30"/>
      <c r="D294" s="137"/>
      <c r="E294" s="137"/>
      <c r="F294" s="21"/>
    </row>
    <row r="295" spans="1:6" ht="12.75">
      <c r="A295" s="79"/>
      <c r="B295" s="29"/>
      <c r="C295" s="30"/>
      <c r="D295" s="137"/>
      <c r="E295" s="137"/>
      <c r="F295" s="21"/>
    </row>
    <row r="296" spans="1:6" ht="51">
      <c r="A296" s="28">
        <v>1</v>
      </c>
      <c r="B296" s="29" t="s">
        <v>134</v>
      </c>
      <c r="C296" s="30"/>
      <c r="D296" s="137"/>
      <c r="E296" s="137"/>
      <c r="F296" s="21"/>
    </row>
    <row r="297" spans="1:6" ht="14.25">
      <c r="A297" s="79"/>
      <c r="B297" s="29" t="s">
        <v>259</v>
      </c>
      <c r="C297" s="30" t="s">
        <v>209</v>
      </c>
      <c r="D297" s="137">
        <v>62.95</v>
      </c>
      <c r="E297" s="137"/>
      <c r="F297" s="141">
        <f>D297*E297</f>
        <v>0</v>
      </c>
    </row>
    <row r="298" spans="1:6" ht="12.75">
      <c r="A298" s="79"/>
      <c r="B298" s="29"/>
      <c r="C298" s="30"/>
      <c r="D298" s="133"/>
      <c r="E298" s="137"/>
      <c r="F298" s="21"/>
    </row>
    <row r="299" spans="1:6" ht="38.25">
      <c r="A299" s="28">
        <v>2</v>
      </c>
      <c r="B299" s="265" t="s">
        <v>135</v>
      </c>
      <c r="C299" s="30"/>
      <c r="D299" s="133"/>
      <c r="E299" s="137"/>
      <c r="F299" s="21"/>
    </row>
    <row r="300" spans="1:6" ht="14.25">
      <c r="A300" s="79"/>
      <c r="B300" s="29" t="s">
        <v>259</v>
      </c>
      <c r="C300" s="30" t="s">
        <v>209</v>
      </c>
      <c r="D300" s="137">
        <v>20</v>
      </c>
      <c r="E300" s="137"/>
      <c r="F300" s="141">
        <f>D300*E300</f>
        <v>0</v>
      </c>
    </row>
    <row r="301" spans="1:6" ht="12.75">
      <c r="A301" s="79"/>
      <c r="B301" s="29"/>
      <c r="C301" s="30"/>
      <c r="D301" s="133"/>
      <c r="E301" s="137"/>
      <c r="F301" s="21"/>
    </row>
    <row r="302" spans="1:6" ht="90" customHeight="1">
      <c r="A302" s="28">
        <v>3</v>
      </c>
      <c r="B302" s="29" t="s">
        <v>57</v>
      </c>
      <c r="C302" s="30"/>
      <c r="D302" s="133"/>
      <c r="E302" s="137"/>
      <c r="F302" s="21"/>
    </row>
    <row r="303" spans="1:6" ht="14.25">
      <c r="A303" s="79"/>
      <c r="B303" s="29" t="s">
        <v>259</v>
      </c>
      <c r="C303" s="30" t="s">
        <v>209</v>
      </c>
      <c r="D303" s="133">
        <v>13.5</v>
      </c>
      <c r="E303" s="137"/>
      <c r="F303" s="141">
        <f>D303*E303</f>
        <v>0</v>
      </c>
    </row>
    <row r="304" spans="1:6" ht="12.75">
      <c r="A304" s="79"/>
      <c r="B304" s="29"/>
      <c r="C304" s="30"/>
      <c r="D304" s="133"/>
      <c r="E304" s="137"/>
      <c r="F304" s="21"/>
    </row>
    <row r="305" spans="1:6" ht="64.5" customHeight="1">
      <c r="A305" s="28">
        <v>4</v>
      </c>
      <c r="B305" s="29" t="s">
        <v>58</v>
      </c>
      <c r="C305" s="30"/>
      <c r="D305" s="133"/>
      <c r="E305" s="137"/>
      <c r="F305" s="21"/>
    </row>
    <row r="306" spans="1:6" ht="14.25">
      <c r="A306" s="79"/>
      <c r="B306" s="29" t="s">
        <v>259</v>
      </c>
      <c r="C306" s="30" t="s">
        <v>209</v>
      </c>
      <c r="D306" s="133">
        <v>3</v>
      </c>
      <c r="E306" s="137"/>
      <c r="F306" s="141">
        <f>D306*E306</f>
        <v>0</v>
      </c>
    </row>
    <row r="307" spans="1:6" ht="12.75">
      <c r="A307" s="79"/>
      <c r="B307" s="29"/>
      <c r="C307" s="30"/>
      <c r="D307" s="137"/>
      <c r="E307" s="137"/>
      <c r="F307" s="21"/>
    </row>
    <row r="308" spans="1:6" ht="12.75" customHeight="1">
      <c r="A308" s="78"/>
      <c r="B308" s="371" t="s">
        <v>59</v>
      </c>
      <c r="C308" s="371"/>
      <c r="D308" s="176"/>
      <c r="E308" s="173"/>
      <c r="F308" s="174">
        <f>SUM(F296:F306)</f>
        <v>0</v>
      </c>
    </row>
    <row r="309" spans="1:6" ht="12.75">
      <c r="A309" s="152"/>
      <c r="B309" s="153"/>
      <c r="C309" s="82"/>
      <c r="D309" s="84"/>
      <c r="E309" s="84"/>
      <c r="F309" s="200"/>
    </row>
    <row r="310" spans="1:6" ht="12.75">
      <c r="A310" s="152"/>
      <c r="B310" s="153"/>
      <c r="C310" s="82"/>
      <c r="D310" s="84"/>
      <c r="E310" s="84"/>
      <c r="F310" s="200"/>
    </row>
    <row r="311" spans="1:6" ht="12.75" customHeight="1">
      <c r="A311" s="106" t="s">
        <v>60</v>
      </c>
      <c r="B311" s="373" t="s">
        <v>132</v>
      </c>
      <c r="C311" s="373"/>
      <c r="D311" s="373"/>
      <c r="E311" s="373"/>
      <c r="F311" s="21"/>
    </row>
    <row r="312" spans="1:6" ht="12.75">
      <c r="A312" s="152"/>
      <c r="B312" s="153"/>
      <c r="C312" s="82"/>
      <c r="D312" s="84"/>
      <c r="E312" s="84"/>
      <c r="F312" s="200"/>
    </row>
    <row r="313" spans="1:6" ht="25.5">
      <c r="A313" s="152">
        <v>1</v>
      </c>
      <c r="B313" s="306" t="s">
        <v>129</v>
      </c>
      <c r="C313" s="82"/>
      <c r="D313" s="84"/>
      <c r="E313" s="84"/>
      <c r="F313" s="200"/>
    </row>
    <row r="314" spans="1:6" ht="12.75">
      <c r="A314" s="152"/>
      <c r="B314" s="153" t="s">
        <v>130</v>
      </c>
      <c r="C314" s="82" t="s">
        <v>69</v>
      </c>
      <c r="D314" s="138">
        <v>1</v>
      </c>
      <c r="E314" s="84"/>
      <c r="F314" s="141">
        <f>D314*E314</f>
        <v>0</v>
      </c>
    </row>
    <row r="315" spans="1:6" ht="12.75">
      <c r="A315" s="152"/>
      <c r="B315" s="153"/>
      <c r="C315" s="82"/>
      <c r="D315" s="84"/>
      <c r="E315" s="84"/>
      <c r="F315" s="200"/>
    </row>
    <row r="316" spans="1:6" ht="12.75">
      <c r="A316" s="78"/>
      <c r="B316" s="371" t="s">
        <v>131</v>
      </c>
      <c r="C316" s="371"/>
      <c r="D316" s="176"/>
      <c r="E316" s="173"/>
      <c r="F316" s="174">
        <f>SUM(F314:F315)</f>
        <v>0</v>
      </c>
    </row>
    <row r="317" spans="1:6" ht="12.75">
      <c r="A317" s="152"/>
      <c r="B317" s="153"/>
      <c r="C317" s="82"/>
      <c r="D317" s="84"/>
      <c r="E317" s="84"/>
      <c r="F317" s="200"/>
    </row>
    <row r="318" spans="1:6" ht="12.75">
      <c r="A318" s="152"/>
      <c r="B318" s="153"/>
      <c r="C318" s="82"/>
      <c r="D318" s="84"/>
      <c r="E318" s="84"/>
      <c r="F318" s="200"/>
    </row>
    <row r="319" spans="1:6" ht="12.75">
      <c r="A319" s="86"/>
      <c r="B319" s="81" t="s">
        <v>310</v>
      </c>
      <c r="C319" s="82"/>
      <c r="D319" s="84"/>
      <c r="E319" s="84"/>
      <c r="F319" s="85"/>
    </row>
    <row r="320" spans="1:6" ht="12.75">
      <c r="A320" s="156"/>
      <c r="B320" s="156"/>
      <c r="C320" s="157"/>
      <c r="D320" s="205"/>
      <c r="E320" s="205"/>
      <c r="F320" s="199"/>
    </row>
    <row r="321" spans="1:6" ht="12.75" customHeight="1">
      <c r="A321" s="86"/>
      <c r="B321" s="86"/>
      <c r="C321" s="82"/>
      <c r="D321" s="84"/>
      <c r="E321" s="84"/>
      <c r="F321" s="85"/>
    </row>
    <row r="322" spans="1:6" ht="12.75">
      <c r="A322" s="87" t="s">
        <v>187</v>
      </c>
      <c r="B322" s="86" t="s">
        <v>188</v>
      </c>
      <c r="C322" s="82"/>
      <c r="D322" s="84"/>
      <c r="E322" s="84"/>
      <c r="F322" s="85">
        <f>SUM(F25)</f>
        <v>0</v>
      </c>
    </row>
    <row r="323" spans="1:6" ht="12.75">
      <c r="A323" s="87" t="s">
        <v>205</v>
      </c>
      <c r="B323" s="86" t="s">
        <v>206</v>
      </c>
      <c r="C323" s="82"/>
      <c r="D323" s="84"/>
      <c r="E323" s="84"/>
      <c r="F323" s="85">
        <f>SUM(F39)</f>
        <v>0</v>
      </c>
    </row>
    <row r="324" spans="1:6" ht="12.75">
      <c r="A324" s="87" t="s">
        <v>219</v>
      </c>
      <c r="B324" s="86" t="s">
        <v>220</v>
      </c>
      <c r="C324" s="82"/>
      <c r="D324" s="84"/>
      <c r="E324" s="84"/>
      <c r="F324" s="85">
        <f>SUM(F112)</f>
        <v>0</v>
      </c>
    </row>
    <row r="325" spans="1:6" ht="12.75">
      <c r="A325" s="87" t="s">
        <v>226</v>
      </c>
      <c r="B325" s="86" t="s">
        <v>227</v>
      </c>
      <c r="C325" s="82"/>
      <c r="D325" s="84"/>
      <c r="E325" s="84"/>
      <c r="F325" s="85">
        <f>SUM(F153)</f>
        <v>0</v>
      </c>
    </row>
    <row r="326" spans="1:6" ht="12.75">
      <c r="A326" s="87" t="s">
        <v>244</v>
      </c>
      <c r="B326" s="86" t="s">
        <v>245</v>
      </c>
      <c r="C326" s="82"/>
      <c r="D326" s="84"/>
      <c r="E326" s="84"/>
      <c r="F326" s="85">
        <f>SUM(F164)</f>
        <v>0</v>
      </c>
    </row>
    <row r="327" spans="1:6" ht="12.75">
      <c r="A327" s="87" t="s">
        <v>253</v>
      </c>
      <c r="B327" s="86" t="s">
        <v>254</v>
      </c>
      <c r="C327" s="82"/>
      <c r="D327" s="84"/>
      <c r="E327" s="84"/>
      <c r="F327" s="85">
        <f>SUM(F188)</f>
        <v>0</v>
      </c>
    </row>
    <row r="328" spans="1:6" ht="12.75">
      <c r="A328" s="87" t="s">
        <v>266</v>
      </c>
      <c r="B328" s="86" t="s">
        <v>18</v>
      </c>
      <c r="C328" s="82"/>
      <c r="D328" s="84"/>
      <c r="E328" s="84"/>
      <c r="F328" s="85">
        <f>SUM(F196)</f>
        <v>0</v>
      </c>
    </row>
    <row r="329" spans="1:6" ht="12.75">
      <c r="A329" s="87" t="s">
        <v>271</v>
      </c>
      <c r="B329" s="86" t="s">
        <v>267</v>
      </c>
      <c r="C329" s="82"/>
      <c r="D329" s="84"/>
      <c r="E329" s="84"/>
      <c r="F329" s="85">
        <f>SUM(F213)</f>
        <v>0</v>
      </c>
    </row>
    <row r="330" spans="1:6" ht="12.75">
      <c r="A330" s="87" t="s">
        <v>282</v>
      </c>
      <c r="B330" s="86" t="s">
        <v>25</v>
      </c>
      <c r="C330" s="82"/>
      <c r="D330" s="84"/>
      <c r="E330" s="84"/>
      <c r="F330" s="85">
        <f>SUM(F225)</f>
        <v>0</v>
      </c>
    </row>
    <row r="331" spans="1:6" ht="12.75">
      <c r="A331" s="87" t="s">
        <v>289</v>
      </c>
      <c r="B331" s="86" t="s">
        <v>33</v>
      </c>
      <c r="C331" s="82"/>
      <c r="D331" s="84"/>
      <c r="E331" s="84"/>
      <c r="F331" s="85">
        <f>SUM(F233)</f>
        <v>0</v>
      </c>
    </row>
    <row r="332" spans="1:6" ht="12.75">
      <c r="A332" s="87" t="s">
        <v>296</v>
      </c>
      <c r="B332" s="86" t="s">
        <v>272</v>
      </c>
      <c r="C332" s="82"/>
      <c r="D332" s="84"/>
      <c r="E332" s="84"/>
      <c r="F332" s="85">
        <f>SUM(F244)</f>
        <v>0</v>
      </c>
    </row>
    <row r="333" spans="1:6" ht="12.75">
      <c r="A333" s="87" t="s">
        <v>306</v>
      </c>
      <c r="B333" s="86" t="s">
        <v>283</v>
      </c>
      <c r="C333" s="82"/>
      <c r="D333" s="84"/>
      <c r="E333" s="84"/>
      <c r="F333" s="85">
        <f>SUM(F255)</f>
        <v>0</v>
      </c>
    </row>
    <row r="334" spans="1:6" ht="12.75">
      <c r="A334" s="87" t="s">
        <v>41</v>
      </c>
      <c r="B334" s="86" t="s">
        <v>311</v>
      </c>
      <c r="C334" s="82"/>
      <c r="D334" s="84"/>
      <c r="E334" s="84"/>
      <c r="F334" s="85">
        <f>SUM(F271)</f>
        <v>0</v>
      </c>
    </row>
    <row r="335" spans="1:6" ht="12.75">
      <c r="A335" s="87" t="s">
        <v>45</v>
      </c>
      <c r="B335" s="86" t="s">
        <v>46</v>
      </c>
      <c r="C335" s="82"/>
      <c r="D335" s="84"/>
      <c r="E335" s="84"/>
      <c r="F335" s="85">
        <f>SUM(F279)</f>
        <v>0</v>
      </c>
    </row>
    <row r="336" spans="1:6" ht="12.75" customHeight="1">
      <c r="A336" s="87" t="s">
        <v>49</v>
      </c>
      <c r="B336" s="86" t="s">
        <v>297</v>
      </c>
      <c r="C336" s="82"/>
      <c r="D336" s="84"/>
      <c r="E336" s="84"/>
      <c r="F336" s="85">
        <f>SUM(F291)</f>
        <v>0</v>
      </c>
    </row>
    <row r="337" spans="1:6" ht="12.75" customHeight="1">
      <c r="A337" s="206" t="s">
        <v>55</v>
      </c>
      <c r="B337" s="281" t="s">
        <v>56</v>
      </c>
      <c r="C337" s="206"/>
      <c r="D337" s="209"/>
      <c r="E337" s="209"/>
      <c r="F337" s="210">
        <f>SUM(F308)</f>
        <v>0</v>
      </c>
    </row>
    <row r="338" spans="1:6" ht="12.75" customHeight="1">
      <c r="A338" s="206" t="s">
        <v>60</v>
      </c>
      <c r="B338" s="281" t="s">
        <v>132</v>
      </c>
      <c r="C338" s="206"/>
      <c r="D338" s="209"/>
      <c r="E338" s="209"/>
      <c r="F338" s="210">
        <f>SUM(F316)</f>
        <v>0</v>
      </c>
    </row>
    <row r="339" spans="1:6" ht="12.75">
      <c r="A339" s="156"/>
      <c r="B339" s="156"/>
      <c r="C339" s="157"/>
      <c r="D339" s="205"/>
      <c r="E339" s="205"/>
      <c r="F339" s="199"/>
    </row>
    <row r="340" spans="1:6" ht="12.75">
      <c r="A340" s="156"/>
      <c r="B340" s="189" t="s">
        <v>312</v>
      </c>
      <c r="C340" s="157"/>
      <c r="D340" s="205"/>
      <c r="E340" s="211"/>
      <c r="F340" s="212">
        <f>SUM(F322:F338)</f>
        <v>0</v>
      </c>
    </row>
    <row r="342" ht="15.75">
      <c r="B342" s="367" t="s">
        <v>121</v>
      </c>
    </row>
  </sheetData>
  <sheetProtection selectLockedCells="1" selectUnlockedCells="1"/>
  <mergeCells count="6">
    <mergeCell ref="B316:C316"/>
    <mergeCell ref="B11:F11"/>
    <mergeCell ref="B9:F9"/>
    <mergeCell ref="C201:D201"/>
    <mergeCell ref="B308:C308"/>
    <mergeCell ref="B311:E311"/>
  </mergeCells>
  <printOptions/>
  <pageMargins left="0.7" right="0.7" top="0.75" bottom="0.75" header="0.5118055555555555" footer="0.5118055555555555"/>
  <pageSetup firstPageNumber="1" useFirstPageNumber="1" horizontalDpi="300" verticalDpi="300" orientation="portrait" paperSize="9" scale="89" r:id="rId2"/>
  <headerFooter alignWithMargins="0">
    <oddFooter>&amp;Cstrana &amp;P od &amp;N</oddFooter>
  </headerFooter>
  <rowBreaks count="8" manualBreakCount="8">
    <brk id="40" max="255" man="1"/>
    <brk id="75" max="255" man="1"/>
    <brk id="165" max="255" man="1"/>
    <brk id="197" max="255" man="1"/>
    <brk id="234" max="255" man="1"/>
    <brk id="256" max="255" man="1"/>
    <brk id="292" max="255" man="1"/>
    <brk id="31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F145"/>
  <sheetViews>
    <sheetView view="pageBreakPreview" zoomScaleSheetLayoutView="100" zoomScalePageLayoutView="0" workbookViewId="0" topLeftCell="A1">
      <selection activeCell="E45" sqref="E45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6.75390625" style="0" customWidth="1"/>
    <col min="4" max="5" width="10.75390625" style="0" customWidth="1"/>
    <col min="6" max="6" width="20.75390625" style="0" customWidth="1"/>
  </cols>
  <sheetData>
    <row r="1" spans="1:6" ht="12.75">
      <c r="A1" s="70"/>
      <c r="B1" s="70"/>
      <c r="C1" s="30"/>
      <c r="D1" s="126"/>
      <c r="E1" s="126"/>
      <c r="F1" s="4"/>
    </row>
    <row r="2" spans="1:6" ht="12.75">
      <c r="A2" s="70"/>
      <c r="B2" s="70"/>
      <c r="C2" s="30"/>
      <c r="D2" s="126"/>
      <c r="E2" s="126"/>
      <c r="F2" s="4"/>
    </row>
    <row r="3" spans="1:6" ht="12.75">
      <c r="A3" s="70"/>
      <c r="B3" s="70" t="s">
        <v>128</v>
      </c>
      <c r="C3" s="30"/>
      <c r="D3" s="126"/>
      <c r="E3" s="126"/>
      <c r="F3" s="4"/>
    </row>
    <row r="4" spans="1:6" ht="12.75">
      <c r="A4" s="70"/>
      <c r="B4" s="70" t="s">
        <v>125</v>
      </c>
      <c r="C4" s="30"/>
      <c r="D4" s="126"/>
      <c r="E4" s="126"/>
      <c r="F4" s="4"/>
    </row>
    <row r="5" spans="1:6" ht="12.75">
      <c r="A5" s="70"/>
      <c r="B5" s="70"/>
      <c r="C5" s="30"/>
      <c r="D5" s="126"/>
      <c r="E5" s="126"/>
      <c r="F5" s="4"/>
    </row>
    <row r="6" spans="1:6" ht="12.75">
      <c r="A6" s="70"/>
      <c r="B6" s="70"/>
      <c r="C6" s="30"/>
      <c r="D6" s="126"/>
      <c r="E6" s="126"/>
      <c r="F6" s="4"/>
    </row>
    <row r="7" spans="1:6" ht="15.75">
      <c r="A7" s="127"/>
      <c r="B7" s="369" t="s">
        <v>173</v>
      </c>
      <c r="C7" s="369"/>
      <c r="D7" s="369"/>
      <c r="E7" s="369"/>
      <c r="F7" s="369"/>
    </row>
    <row r="8" spans="1:6" ht="15.75">
      <c r="A8" s="127"/>
      <c r="B8" s="128" t="s">
        <v>174</v>
      </c>
      <c r="C8" s="30"/>
      <c r="D8" s="126"/>
      <c r="E8" s="126"/>
      <c r="F8" s="4"/>
    </row>
    <row r="9" spans="1:6" ht="14.25">
      <c r="A9" s="127"/>
      <c r="B9" s="129" t="s">
        <v>61</v>
      </c>
      <c r="C9" s="30"/>
      <c r="D9" s="126"/>
      <c r="E9" s="126"/>
      <c r="F9" s="4"/>
    </row>
    <row r="10" ht="15" customHeight="1"/>
    <row r="11" ht="15" customHeight="1">
      <c r="B11" s="307" t="s">
        <v>133</v>
      </c>
    </row>
    <row r="12" spans="1:6" ht="15" customHeight="1">
      <c r="A12" s="130"/>
      <c r="B12" s="130"/>
      <c r="C12" s="131"/>
      <c r="D12" s="132"/>
      <c r="E12" s="132"/>
      <c r="F12" s="11"/>
    </row>
    <row r="13" spans="2:6" ht="12.75">
      <c r="B13" s="30"/>
      <c r="E13" s="133" t="s">
        <v>62</v>
      </c>
      <c r="F13" s="13" t="s">
        <v>181</v>
      </c>
    </row>
    <row r="14" spans="1:6" ht="12.75">
      <c r="A14" s="30" t="s">
        <v>176</v>
      </c>
      <c r="B14" s="30" t="s">
        <v>63</v>
      </c>
      <c r="C14" s="30" t="s">
        <v>178</v>
      </c>
      <c r="D14" s="133" t="s">
        <v>179</v>
      </c>
      <c r="E14" s="133" t="s">
        <v>185</v>
      </c>
      <c r="F14" s="13" t="s">
        <v>185</v>
      </c>
    </row>
    <row r="15" spans="1:6" ht="12.75">
      <c r="A15" s="30" t="s">
        <v>182</v>
      </c>
      <c r="C15" s="30" t="s">
        <v>184</v>
      </c>
      <c r="D15" s="133"/>
      <c r="E15" s="133" t="s">
        <v>186</v>
      </c>
      <c r="F15" s="13" t="s">
        <v>186</v>
      </c>
    </row>
    <row r="16" spans="1:6" ht="12.75">
      <c r="A16" s="131"/>
      <c r="B16" s="131"/>
      <c r="C16" s="131"/>
      <c r="D16" s="192"/>
      <c r="E16" s="192"/>
      <c r="F16" s="193"/>
    </row>
    <row r="18" spans="1:6" ht="12.75">
      <c r="A18" s="213">
        <v>0</v>
      </c>
      <c r="B18" s="214" t="s">
        <v>64</v>
      </c>
      <c r="C18" s="215"/>
      <c r="D18" s="216"/>
      <c r="E18" s="217"/>
      <c r="F18" s="217"/>
    </row>
    <row r="19" spans="1:6" ht="12.75">
      <c r="A19" s="213"/>
      <c r="B19" s="214"/>
      <c r="C19" s="215"/>
      <c r="D19" s="216"/>
      <c r="E19" s="217"/>
      <c r="F19" s="217"/>
    </row>
    <row r="20" spans="1:6" ht="12.75" customHeight="1">
      <c r="A20" s="213"/>
      <c r="B20" s="376" t="s">
        <v>65</v>
      </c>
      <c r="C20" s="376"/>
      <c r="D20" s="376"/>
      <c r="E20" s="376"/>
      <c r="F20" s="376"/>
    </row>
    <row r="21" spans="1:6" ht="12.75">
      <c r="A21" s="219"/>
      <c r="B21" s="220"/>
      <c r="C21" s="215"/>
      <c r="D21" s="216"/>
      <c r="E21" s="221"/>
      <c r="F21" s="217"/>
    </row>
    <row r="22" spans="1:6" ht="12.75">
      <c r="A22" s="87">
        <v>1</v>
      </c>
      <c r="B22" s="286" t="s">
        <v>189</v>
      </c>
      <c r="C22" s="194"/>
      <c r="D22" s="216"/>
      <c r="E22" s="221"/>
      <c r="F22" s="217"/>
    </row>
    <row r="23" spans="1:6" ht="12.75">
      <c r="A23" s="87"/>
      <c r="B23" s="286" t="s">
        <v>66</v>
      </c>
      <c r="C23" s="82" t="s">
        <v>191</v>
      </c>
      <c r="D23" s="222">
        <v>1</v>
      </c>
      <c r="E23" s="221"/>
      <c r="F23" s="196">
        <f>D23*E23</f>
        <v>0</v>
      </c>
    </row>
    <row r="24" spans="1:6" ht="12.75">
      <c r="A24" s="219"/>
      <c r="B24" s="220"/>
      <c r="C24" s="215"/>
      <c r="D24" s="222"/>
      <c r="E24" s="221"/>
      <c r="F24" s="217"/>
    </row>
    <row r="25" spans="1:6" ht="63.75">
      <c r="A25" s="219">
        <v>2</v>
      </c>
      <c r="B25" s="220" t="s">
        <v>67</v>
      </c>
      <c r="C25" s="215"/>
      <c r="D25" s="222"/>
      <c r="E25" s="221"/>
      <c r="F25" s="217"/>
    </row>
    <row r="26" spans="1:6" ht="12.75">
      <c r="A26" s="219"/>
      <c r="B26" s="220" t="s">
        <v>68</v>
      </c>
      <c r="C26" s="215" t="s">
        <v>69</v>
      </c>
      <c r="D26" s="222">
        <v>1</v>
      </c>
      <c r="E26" s="221"/>
      <c r="F26" s="196">
        <f>D26*E26</f>
        <v>0</v>
      </c>
    </row>
    <row r="27" spans="1:6" ht="12.75">
      <c r="A27" s="219"/>
      <c r="B27" s="220"/>
      <c r="C27" s="215"/>
      <c r="D27" s="216"/>
      <c r="E27" s="221"/>
      <c r="F27" s="217"/>
    </row>
    <row r="28" spans="1:6" ht="51">
      <c r="A28" s="219">
        <v>3</v>
      </c>
      <c r="B28" s="220" t="s">
        <v>70</v>
      </c>
      <c r="C28" s="215"/>
      <c r="D28" s="216"/>
      <c r="E28" s="221"/>
      <c r="F28" s="217"/>
    </row>
    <row r="29" spans="1:6" ht="12.75">
      <c r="A29" s="219"/>
      <c r="B29" s="220" t="s">
        <v>242</v>
      </c>
      <c r="C29" s="215" t="s">
        <v>202</v>
      </c>
      <c r="D29" s="216">
        <v>18</v>
      </c>
      <c r="E29" s="221"/>
      <c r="F29" s="196">
        <f>D29*E29</f>
        <v>0</v>
      </c>
    </row>
    <row r="30" spans="1:6" ht="12.75">
      <c r="A30" s="219"/>
      <c r="B30" s="220"/>
      <c r="C30" s="215"/>
      <c r="D30" s="216"/>
      <c r="E30" s="221"/>
      <c r="F30" s="196"/>
    </row>
    <row r="31" spans="1:6" ht="12.75">
      <c r="A31" s="219">
        <v>4</v>
      </c>
      <c r="B31" s="220" t="s">
        <v>71</v>
      </c>
      <c r="C31" s="215"/>
      <c r="D31" s="216"/>
      <c r="E31" s="221"/>
      <c r="F31" s="196"/>
    </row>
    <row r="32" spans="1:6" ht="14.25">
      <c r="A32" s="219"/>
      <c r="B32" s="220" t="s">
        <v>72</v>
      </c>
      <c r="C32" s="215" t="s">
        <v>73</v>
      </c>
      <c r="D32" s="222">
        <v>1</v>
      </c>
      <c r="E32" s="221"/>
      <c r="F32" s="196">
        <f>E32*D32</f>
        <v>0</v>
      </c>
    </row>
    <row r="33" spans="1:6" ht="12.75">
      <c r="A33" s="219"/>
      <c r="B33" s="220"/>
      <c r="C33" s="215"/>
      <c r="D33" s="216"/>
      <c r="E33" s="221"/>
      <c r="F33" s="221"/>
    </row>
    <row r="34" spans="1:6" ht="12.75">
      <c r="A34" s="298"/>
      <c r="B34" s="299" t="s">
        <v>74</v>
      </c>
      <c r="C34" s="300" t="s">
        <v>75</v>
      </c>
      <c r="D34" s="301" t="s">
        <v>75</v>
      </c>
      <c r="E34" s="302"/>
      <c r="F34" s="303">
        <f>SUM(F21:F32)</f>
        <v>0</v>
      </c>
    </row>
    <row r="35" spans="1:6" ht="12.75">
      <c r="A35" s="219"/>
      <c r="B35" s="220"/>
      <c r="C35" s="215"/>
      <c r="D35" s="216"/>
      <c r="E35" s="221"/>
      <c r="F35" s="221"/>
    </row>
    <row r="36" spans="1:6" ht="12.75">
      <c r="A36" s="219"/>
      <c r="B36" s="220"/>
      <c r="C36" s="215"/>
      <c r="D36" s="216"/>
      <c r="E36" s="221"/>
      <c r="F36" s="221"/>
    </row>
    <row r="37" spans="1:6" ht="12.75">
      <c r="A37" s="290" t="s">
        <v>187</v>
      </c>
      <c r="B37" s="291" t="s">
        <v>254</v>
      </c>
      <c r="C37" s="215"/>
      <c r="D37" s="216"/>
      <c r="E37" s="221"/>
      <c r="F37" s="221"/>
    </row>
    <row r="38" spans="1:6" ht="12.75">
      <c r="A38" s="219"/>
      <c r="B38" s="220"/>
      <c r="C38" s="215"/>
      <c r="D38" s="216"/>
      <c r="E38" s="221"/>
      <c r="F38" s="221"/>
    </row>
    <row r="39" spans="1:6" ht="12.75" customHeight="1">
      <c r="A39" s="219"/>
      <c r="B39" s="376" t="s">
        <v>76</v>
      </c>
      <c r="C39" s="376"/>
      <c r="D39" s="376"/>
      <c r="E39" s="376"/>
      <c r="F39" s="376"/>
    </row>
    <row r="40" spans="1:6" ht="12.75">
      <c r="A40" s="219"/>
      <c r="B40" s="218"/>
      <c r="C40" s="218"/>
      <c r="D40" s="218"/>
      <c r="E40" s="218"/>
      <c r="F40" s="218"/>
    </row>
    <row r="41" spans="1:6" ht="267.75">
      <c r="A41" s="219">
        <v>1</v>
      </c>
      <c r="B41" s="220" t="s">
        <v>77</v>
      </c>
      <c r="C41" s="215"/>
      <c r="D41" s="216"/>
      <c r="E41" s="221"/>
      <c r="F41" s="221"/>
    </row>
    <row r="42" spans="1:6" ht="12.75">
      <c r="A42" s="219"/>
      <c r="B42" s="220" t="s">
        <v>78</v>
      </c>
      <c r="C42" s="215" t="s">
        <v>79</v>
      </c>
      <c r="D42" s="216">
        <v>41</v>
      </c>
      <c r="E42" s="221"/>
      <c r="F42" s="196">
        <f>D42*E42</f>
        <v>0</v>
      </c>
    </row>
    <row r="43" spans="1:6" ht="12.75">
      <c r="A43" s="219"/>
      <c r="B43" s="220"/>
      <c r="C43" s="215"/>
      <c r="D43" s="216"/>
      <c r="E43" s="221"/>
      <c r="F43" s="221"/>
    </row>
    <row r="44" spans="1:6" ht="216.75">
      <c r="A44" s="219">
        <v>2</v>
      </c>
      <c r="B44" s="220" t="s">
        <v>80</v>
      </c>
      <c r="C44" s="215"/>
      <c r="D44" s="216"/>
      <c r="E44" s="221"/>
      <c r="F44" s="221"/>
    </row>
    <row r="45" spans="1:6" ht="12.75">
      <c r="A45" s="219"/>
      <c r="B45" s="220" t="s">
        <v>78</v>
      </c>
      <c r="C45" s="215" t="s">
        <v>79</v>
      </c>
      <c r="D45" s="216">
        <v>4.5</v>
      </c>
      <c r="E45" s="221"/>
      <c r="F45" s="196">
        <f>D45*E45</f>
        <v>0</v>
      </c>
    </row>
    <row r="46" spans="1:6" ht="12.75">
      <c r="A46" s="219"/>
      <c r="B46" s="220"/>
      <c r="C46" s="215"/>
      <c r="D46" s="216"/>
      <c r="E46" s="221"/>
      <c r="F46" s="221"/>
    </row>
    <row r="47" spans="1:6" ht="76.5">
      <c r="A47" s="219">
        <v>3</v>
      </c>
      <c r="B47" s="220" t="s">
        <v>81</v>
      </c>
      <c r="C47" s="215"/>
      <c r="D47" s="216"/>
      <c r="E47" s="221"/>
      <c r="F47" s="221"/>
    </row>
    <row r="48" spans="1:6" ht="12.75">
      <c r="A48" s="219"/>
      <c r="B48" s="220" t="s">
        <v>82</v>
      </c>
      <c r="C48" s="215" t="s">
        <v>83</v>
      </c>
      <c r="D48" s="216">
        <v>82.06</v>
      </c>
      <c r="E48" s="221"/>
      <c r="F48" s="196">
        <f>D48*E48</f>
        <v>0</v>
      </c>
    </row>
    <row r="49" spans="1:6" ht="12.75">
      <c r="A49" s="219"/>
      <c r="B49" s="220"/>
      <c r="C49" s="215"/>
      <c r="D49" s="216"/>
      <c r="E49" s="221"/>
      <c r="F49" s="221"/>
    </row>
    <row r="50" spans="1:6" ht="102">
      <c r="A50" s="219">
        <v>4</v>
      </c>
      <c r="B50" s="220" t="s">
        <v>84</v>
      </c>
      <c r="C50" s="215"/>
      <c r="D50" s="216"/>
      <c r="E50" s="221"/>
      <c r="F50" s="221"/>
    </row>
    <row r="51" spans="1:6" ht="12.75">
      <c r="A51" s="219"/>
      <c r="B51" s="220" t="s">
        <v>85</v>
      </c>
      <c r="C51" s="215" t="s">
        <v>86</v>
      </c>
      <c r="D51" s="216">
        <v>1.2</v>
      </c>
      <c r="E51" s="221"/>
      <c r="F51" s="196">
        <f>D51*E51</f>
        <v>0</v>
      </c>
    </row>
    <row r="52" spans="1:6" ht="12.75">
      <c r="A52" s="219"/>
      <c r="B52" s="220"/>
      <c r="C52" s="215"/>
      <c r="D52" s="216"/>
      <c r="E52" s="221"/>
      <c r="F52" s="221"/>
    </row>
    <row r="53" spans="1:6" ht="12.75">
      <c r="A53" s="298"/>
      <c r="B53" s="299" t="s">
        <v>87</v>
      </c>
      <c r="C53" s="300" t="s">
        <v>75</v>
      </c>
      <c r="D53" s="301" t="s">
        <v>75</v>
      </c>
      <c r="E53" s="302"/>
      <c r="F53" s="303">
        <f>SUM(F41:F51)</f>
        <v>0</v>
      </c>
    </row>
    <row r="54" spans="1:6" ht="12.75">
      <c r="A54" s="219"/>
      <c r="B54" s="220"/>
      <c r="C54" s="215"/>
      <c r="D54" s="216"/>
      <c r="E54" s="217"/>
      <c r="F54" s="217"/>
    </row>
    <row r="55" spans="1:6" ht="12.75">
      <c r="A55" s="219"/>
      <c r="B55" s="220"/>
      <c r="C55" s="215"/>
      <c r="D55" s="216"/>
      <c r="E55" s="217"/>
      <c r="F55" s="217"/>
    </row>
    <row r="56" spans="1:6" ht="12.75">
      <c r="A56" s="213" t="s">
        <v>205</v>
      </c>
      <c r="B56" s="214" t="s">
        <v>18</v>
      </c>
      <c r="C56" s="215"/>
      <c r="D56" s="216"/>
      <c r="E56" s="217"/>
      <c r="F56" s="223"/>
    </row>
    <row r="57" spans="1:6" ht="12.75">
      <c r="A57" s="213"/>
      <c r="B57" s="214"/>
      <c r="C57" s="215"/>
      <c r="D57" s="216"/>
      <c r="E57" s="217"/>
      <c r="F57" s="223"/>
    </row>
    <row r="58" spans="1:6" ht="12.75" customHeight="1">
      <c r="A58" s="213"/>
      <c r="B58" s="376" t="s">
        <v>88</v>
      </c>
      <c r="C58" s="376"/>
      <c r="D58" s="376"/>
      <c r="E58" s="376"/>
      <c r="F58" s="376"/>
    </row>
    <row r="59" spans="1:6" ht="12.75">
      <c r="A59" s="219"/>
      <c r="B59" s="220"/>
      <c r="C59" s="215"/>
      <c r="D59" s="216"/>
      <c r="E59" s="217"/>
      <c r="F59" s="223"/>
    </row>
    <row r="60" spans="1:6" ht="140.25">
      <c r="A60" s="219">
        <v>1</v>
      </c>
      <c r="B60" s="220" t="s">
        <v>89</v>
      </c>
      <c r="C60" s="215" t="s">
        <v>228</v>
      </c>
      <c r="D60" s="216"/>
      <c r="E60" s="221"/>
      <c r="F60" s="223"/>
    </row>
    <row r="61" spans="1:6" ht="12.75">
      <c r="A61" s="219"/>
      <c r="B61" s="220" t="s">
        <v>90</v>
      </c>
      <c r="C61" s="215" t="s">
        <v>202</v>
      </c>
      <c r="D61" s="222">
        <v>8</v>
      </c>
      <c r="E61" s="221"/>
      <c r="F61" s="196">
        <f>D61*E61</f>
        <v>0</v>
      </c>
    </row>
    <row r="62" spans="1:6" ht="12.75">
      <c r="A62" s="219"/>
      <c r="B62" s="220"/>
      <c r="C62" s="215"/>
      <c r="D62" s="224"/>
      <c r="E62" s="221"/>
      <c r="F62" s="221"/>
    </row>
    <row r="63" spans="1:6" ht="63.75">
      <c r="A63" s="219">
        <v>2</v>
      </c>
      <c r="B63" s="220" t="s">
        <v>91</v>
      </c>
      <c r="C63" s="215"/>
      <c r="D63" s="224"/>
      <c r="E63" s="221"/>
      <c r="F63" s="221"/>
    </row>
    <row r="64" spans="1:6" ht="12.75">
      <c r="A64" s="219"/>
      <c r="B64" s="220" t="s">
        <v>82</v>
      </c>
      <c r="C64" s="215" t="s">
        <v>83</v>
      </c>
      <c r="D64" s="224">
        <v>200</v>
      </c>
      <c r="E64" s="221"/>
      <c r="F64" s="196">
        <f>D64*E64</f>
        <v>0</v>
      </c>
    </row>
    <row r="65" spans="1:6" ht="12.75">
      <c r="A65" s="219"/>
      <c r="B65" s="220"/>
      <c r="C65" s="215"/>
      <c r="D65" s="224"/>
      <c r="E65" s="221"/>
      <c r="F65" s="221"/>
    </row>
    <row r="66" spans="1:6" ht="38.25">
      <c r="A66" s="219">
        <v>3</v>
      </c>
      <c r="B66" s="220" t="s">
        <v>92</v>
      </c>
      <c r="C66" s="215"/>
      <c r="D66" s="216"/>
      <c r="E66" s="221"/>
      <c r="F66" s="221"/>
    </row>
    <row r="67" spans="1:6" ht="12.75">
      <c r="A67" s="219"/>
      <c r="B67" s="220" t="s">
        <v>242</v>
      </c>
      <c r="C67" s="215" t="s">
        <v>202</v>
      </c>
      <c r="D67" s="222">
        <v>2</v>
      </c>
      <c r="E67" s="221"/>
      <c r="F67" s="196">
        <f>D67*E67</f>
        <v>0</v>
      </c>
    </row>
    <row r="68" spans="1:6" ht="12.75">
      <c r="A68" s="219"/>
      <c r="B68" s="220"/>
      <c r="C68" s="215"/>
      <c r="D68" s="216"/>
      <c r="E68" s="217"/>
      <c r="F68" s="223"/>
    </row>
    <row r="69" spans="1:6" ht="12.75">
      <c r="A69" s="298"/>
      <c r="B69" s="299" t="s">
        <v>93</v>
      </c>
      <c r="C69" s="300" t="s">
        <v>75</v>
      </c>
      <c r="D69" s="301" t="s">
        <v>75</v>
      </c>
      <c r="E69" s="302"/>
      <c r="F69" s="303">
        <f>SUM(F60:F67)</f>
        <v>0</v>
      </c>
    </row>
    <row r="70" spans="1:6" ht="12.75">
      <c r="A70" s="225" t="s">
        <v>75</v>
      </c>
      <c r="B70" s="226" t="s">
        <v>75</v>
      </c>
      <c r="C70" s="227" t="s">
        <v>75</v>
      </c>
      <c r="D70" s="228" t="s">
        <v>75</v>
      </c>
      <c r="E70" s="229"/>
      <c r="F70" s="230"/>
    </row>
    <row r="71" spans="1:6" ht="12.75">
      <c r="A71" s="106" t="s">
        <v>219</v>
      </c>
      <c r="B71" s="231" t="s">
        <v>267</v>
      </c>
      <c r="C71" s="227"/>
      <c r="D71" s="228"/>
      <c r="E71" s="229"/>
      <c r="F71" s="230"/>
    </row>
    <row r="72" spans="1:6" ht="12.75">
      <c r="A72" s="106"/>
      <c r="B72" s="231"/>
      <c r="C72" s="227"/>
      <c r="D72" s="228"/>
      <c r="E72" s="229"/>
      <c r="F72" s="230"/>
    </row>
    <row r="73" spans="1:6" ht="12.75" customHeight="1">
      <c r="A73" s="106"/>
      <c r="B73" s="376" t="s">
        <v>94</v>
      </c>
      <c r="C73" s="376"/>
      <c r="D73" s="376"/>
      <c r="E73" s="376"/>
      <c r="F73" s="376"/>
    </row>
    <row r="74" spans="1:6" ht="12.75">
      <c r="A74" s="57"/>
      <c r="B74" s="218"/>
      <c r="C74" s="232"/>
      <c r="D74" s="60"/>
      <c r="E74" s="233"/>
      <c r="F74" s="234"/>
    </row>
    <row r="75" spans="1:6" ht="63.75">
      <c r="A75" s="57">
        <v>1</v>
      </c>
      <c r="B75" s="287" t="s">
        <v>95</v>
      </c>
      <c r="C75" s="232"/>
      <c r="D75" s="60"/>
      <c r="E75" s="233"/>
      <c r="F75" s="234"/>
    </row>
    <row r="76" spans="1:6" ht="12.75">
      <c r="A76" s="57"/>
      <c r="B76" s="220" t="s">
        <v>82</v>
      </c>
      <c r="C76" s="215" t="s">
        <v>83</v>
      </c>
      <c r="D76" s="60">
        <v>200</v>
      </c>
      <c r="E76" s="233"/>
      <c r="F76" s="196">
        <f>D76*E76</f>
        <v>0</v>
      </c>
    </row>
    <row r="77" spans="1:6" ht="12.75">
      <c r="A77" s="235"/>
      <c r="B77" s="236"/>
      <c r="C77" s="237"/>
      <c r="D77" s="238"/>
      <c r="E77" s="239"/>
      <c r="F77" s="240"/>
    </row>
    <row r="78" spans="1:6" ht="63.75">
      <c r="A78" s="235">
        <v>2</v>
      </c>
      <c r="B78" s="236" t="s">
        <v>96</v>
      </c>
      <c r="C78" s="237"/>
      <c r="D78" s="238"/>
      <c r="E78" s="239"/>
      <c r="F78" s="240"/>
    </row>
    <row r="79" spans="1:6" ht="12.75">
      <c r="A79" s="235"/>
      <c r="B79" s="220" t="s">
        <v>82</v>
      </c>
      <c r="C79" s="215" t="s">
        <v>83</v>
      </c>
      <c r="D79" s="60">
        <v>88</v>
      </c>
      <c r="E79" s="233"/>
      <c r="F79" s="196">
        <f>D79*E79</f>
        <v>0</v>
      </c>
    </row>
    <row r="80" spans="1:6" ht="12.75">
      <c r="A80" s="235"/>
      <c r="B80" s="236"/>
      <c r="C80" s="237"/>
      <c r="D80" s="238"/>
      <c r="E80" s="239"/>
      <c r="F80" s="240"/>
    </row>
    <row r="81" spans="1:6" ht="12.75">
      <c r="A81" s="298"/>
      <c r="B81" s="299" t="s">
        <v>97</v>
      </c>
      <c r="C81" s="300" t="s">
        <v>75</v>
      </c>
      <c r="D81" s="301" t="s">
        <v>75</v>
      </c>
      <c r="E81" s="302"/>
      <c r="F81" s="303">
        <f>SUM(F75:F79)</f>
        <v>0</v>
      </c>
    </row>
    <row r="82" spans="1:6" ht="12.75">
      <c r="A82" s="235"/>
      <c r="B82" s="236"/>
      <c r="C82" s="237"/>
      <c r="D82" s="238"/>
      <c r="E82" s="239"/>
      <c r="F82" s="240"/>
    </row>
    <row r="83" spans="1:6" ht="12.75">
      <c r="A83" s="235"/>
      <c r="B83" s="236"/>
      <c r="C83" s="237"/>
      <c r="D83" s="238"/>
      <c r="E83" s="239"/>
      <c r="F83" s="240"/>
    </row>
    <row r="84" spans="1:6" ht="12.75" customHeight="1">
      <c r="A84" s="213" t="s">
        <v>226</v>
      </c>
      <c r="B84" s="377" t="s">
        <v>297</v>
      </c>
      <c r="C84" s="377"/>
      <c r="D84" s="216"/>
      <c r="E84" s="217"/>
      <c r="F84" s="223"/>
    </row>
    <row r="85" spans="1:6" ht="12.75">
      <c r="A85" s="219"/>
      <c r="B85" s="220"/>
      <c r="C85" s="215"/>
      <c r="D85" s="216"/>
      <c r="E85" s="217"/>
      <c r="F85" s="223"/>
    </row>
    <row r="86" spans="1:6" ht="76.5">
      <c r="A86" s="219">
        <v>1</v>
      </c>
      <c r="B86" s="220" t="s">
        <v>98</v>
      </c>
      <c r="C86" s="215"/>
      <c r="D86" s="216"/>
      <c r="E86" s="221"/>
      <c r="F86" s="223"/>
    </row>
    <row r="87" spans="1:6" ht="12.75">
      <c r="A87" s="219"/>
      <c r="B87" s="220" t="s">
        <v>82</v>
      </c>
      <c r="C87" s="215" t="s">
        <v>83</v>
      </c>
      <c r="D87" s="216">
        <v>200</v>
      </c>
      <c r="E87" s="221"/>
      <c r="F87" s="196">
        <f>D87*E87</f>
        <v>0</v>
      </c>
    </row>
    <row r="88" spans="1:6" ht="12.75">
      <c r="A88" s="219"/>
      <c r="B88" s="220" t="s">
        <v>228</v>
      </c>
      <c r="C88" s="241"/>
      <c r="D88" s="242"/>
      <c r="E88" s="241"/>
      <c r="F88" s="241"/>
    </row>
    <row r="89" spans="1:6" ht="12.75">
      <c r="A89" s="298"/>
      <c r="B89" s="299" t="s">
        <v>99</v>
      </c>
      <c r="C89" s="304"/>
      <c r="D89" s="304"/>
      <c r="E89" s="305" t="s">
        <v>75</v>
      </c>
      <c r="F89" s="303">
        <f>SUM(F86:F87)</f>
        <v>0</v>
      </c>
    </row>
    <row r="90" spans="1:6" ht="12.75">
      <c r="A90" s="225" t="s">
        <v>75</v>
      </c>
      <c r="B90" s="226" t="s">
        <v>75</v>
      </c>
      <c r="C90" s="227" t="s">
        <v>75</v>
      </c>
      <c r="D90" s="228" t="s">
        <v>75</v>
      </c>
      <c r="E90" s="230" t="s">
        <v>75</v>
      </c>
      <c r="F90" s="230" t="s">
        <v>75</v>
      </c>
    </row>
    <row r="91" spans="1:6" ht="12.75">
      <c r="A91" s="219"/>
      <c r="B91" s="220"/>
      <c r="C91" s="215"/>
      <c r="D91" s="216"/>
      <c r="E91" s="217"/>
      <c r="F91" s="223"/>
    </row>
    <row r="92" spans="1:6" ht="12.75">
      <c r="A92" s="213" t="s">
        <v>244</v>
      </c>
      <c r="B92" s="214" t="s">
        <v>283</v>
      </c>
      <c r="C92" s="215"/>
      <c r="D92" s="216"/>
      <c r="E92" s="217"/>
      <c r="F92" s="223"/>
    </row>
    <row r="93" spans="1:6" ht="12.75">
      <c r="A93" s="213"/>
      <c r="B93" s="214"/>
      <c r="C93" s="215"/>
      <c r="D93" s="216"/>
      <c r="E93" s="217"/>
      <c r="F93" s="223"/>
    </row>
    <row r="94" spans="1:6" ht="12.75" customHeight="1">
      <c r="A94" s="243"/>
      <c r="B94" s="376" t="s">
        <v>100</v>
      </c>
      <c r="C94" s="376"/>
      <c r="D94" s="376"/>
      <c r="E94" s="376"/>
      <c r="F94" s="376"/>
    </row>
    <row r="95" spans="1:6" ht="12.75">
      <c r="A95" s="219"/>
      <c r="B95" s="220"/>
      <c r="C95" s="215"/>
      <c r="D95" s="216"/>
      <c r="E95" s="217"/>
      <c r="F95" s="223"/>
    </row>
    <row r="96" spans="1:6" ht="63.75">
      <c r="A96" s="219">
        <v>1</v>
      </c>
      <c r="B96" s="220" t="s">
        <v>101</v>
      </c>
      <c r="C96" s="215"/>
      <c r="D96" s="244"/>
      <c r="E96" s="221"/>
      <c r="F96" s="223"/>
    </row>
    <row r="97" spans="1:6" ht="12.75">
      <c r="A97" s="219"/>
      <c r="B97" s="220" t="s">
        <v>102</v>
      </c>
      <c r="C97" s="215" t="s">
        <v>103</v>
      </c>
      <c r="D97" s="216">
        <v>62</v>
      </c>
      <c r="E97" s="221"/>
      <c r="F97" s="196">
        <f>D97*E97</f>
        <v>0</v>
      </c>
    </row>
    <row r="98" spans="1:6" ht="12.75">
      <c r="A98" s="219"/>
      <c r="B98" s="220"/>
      <c r="C98" s="215"/>
      <c r="D98" s="244"/>
      <c r="E98" s="221"/>
      <c r="F98" s="223"/>
    </row>
    <row r="99" spans="1:6" ht="76.5">
      <c r="A99" s="219">
        <v>2</v>
      </c>
      <c r="B99" s="220" t="s">
        <v>104</v>
      </c>
      <c r="C99" s="215"/>
      <c r="D99" s="244"/>
      <c r="E99" s="221"/>
      <c r="F99" s="223"/>
    </row>
    <row r="100" spans="1:6" ht="12.75">
      <c r="A100" s="219"/>
      <c r="B100" s="220" t="s">
        <v>102</v>
      </c>
      <c r="C100" s="215" t="s">
        <v>103</v>
      </c>
      <c r="D100" s="216">
        <v>37.5</v>
      </c>
      <c r="E100" s="221"/>
      <c r="F100" s="196">
        <f>D100*E100</f>
        <v>0</v>
      </c>
    </row>
    <row r="101" spans="1:6" ht="12.75">
      <c r="A101" s="219"/>
      <c r="B101" s="220"/>
      <c r="C101" s="215"/>
      <c r="D101" s="244"/>
      <c r="E101" s="221"/>
      <c r="F101" s="223"/>
    </row>
    <row r="102" spans="1:6" ht="76.5">
      <c r="A102" s="219">
        <v>3</v>
      </c>
      <c r="B102" s="220" t="s">
        <v>105</v>
      </c>
      <c r="C102" s="215"/>
      <c r="D102" s="244"/>
      <c r="E102" s="221"/>
      <c r="F102" s="223"/>
    </row>
    <row r="103" spans="1:6" ht="12.75">
      <c r="A103" s="219"/>
      <c r="B103" s="220" t="s">
        <v>102</v>
      </c>
      <c r="C103" s="215" t="s">
        <v>103</v>
      </c>
      <c r="D103" s="216">
        <v>7</v>
      </c>
      <c r="E103" s="221"/>
      <c r="F103" s="196">
        <f>D103*E103</f>
        <v>0</v>
      </c>
    </row>
    <row r="104" spans="1:6" ht="12.75">
      <c r="A104" s="219"/>
      <c r="B104" s="220"/>
      <c r="C104" s="215"/>
      <c r="D104" s="244"/>
      <c r="E104" s="221"/>
      <c r="F104" s="223"/>
    </row>
    <row r="105" spans="1:6" ht="76.5">
      <c r="A105" s="219">
        <v>4</v>
      </c>
      <c r="B105" s="220" t="s">
        <v>106</v>
      </c>
      <c r="C105" s="215"/>
      <c r="D105" s="244"/>
      <c r="E105" s="221"/>
      <c r="F105" s="223"/>
    </row>
    <row r="106" spans="1:6" ht="12.75">
      <c r="A106" s="219"/>
      <c r="B106" s="220" t="s">
        <v>102</v>
      </c>
      <c r="C106" s="215" t="s">
        <v>103</v>
      </c>
      <c r="D106" s="216">
        <v>2</v>
      </c>
      <c r="E106" s="221"/>
      <c r="F106" s="196">
        <f>D106*E106</f>
        <v>0</v>
      </c>
    </row>
    <row r="107" spans="1:6" ht="12.75">
      <c r="A107" s="219"/>
      <c r="B107" s="220"/>
      <c r="C107" s="215"/>
      <c r="D107" s="244"/>
      <c r="E107" s="221"/>
      <c r="F107" s="223"/>
    </row>
    <row r="108" spans="1:6" ht="89.25">
      <c r="A108" s="219">
        <v>5</v>
      </c>
      <c r="B108" s="220" t="s">
        <v>107</v>
      </c>
      <c r="C108" s="215"/>
      <c r="D108" s="244"/>
      <c r="E108" s="221"/>
      <c r="F108" s="223"/>
    </row>
    <row r="109" spans="1:6" ht="12.75">
      <c r="A109" s="219"/>
      <c r="B109" s="220" t="s">
        <v>102</v>
      </c>
      <c r="C109" s="215"/>
      <c r="D109" s="244"/>
      <c r="E109" s="221"/>
      <c r="F109" s="223"/>
    </row>
    <row r="110" spans="1:6" ht="12.75">
      <c r="A110" s="219"/>
      <c r="B110" s="220" t="s">
        <v>108</v>
      </c>
      <c r="C110" s="215" t="s">
        <v>103</v>
      </c>
      <c r="D110" s="216">
        <v>22</v>
      </c>
      <c r="E110" s="221"/>
      <c r="F110" s="196">
        <f>D110*E110</f>
        <v>0</v>
      </c>
    </row>
    <row r="111" spans="1:6" ht="12.75">
      <c r="A111" s="219"/>
      <c r="B111" s="220" t="s">
        <v>109</v>
      </c>
      <c r="C111" s="215" t="s">
        <v>103</v>
      </c>
      <c r="D111" s="216">
        <v>1.5</v>
      </c>
      <c r="E111" s="221"/>
      <c r="F111" s="196">
        <f>D111*E111</f>
        <v>0</v>
      </c>
    </row>
    <row r="112" spans="1:6" ht="12.75">
      <c r="A112" s="219"/>
      <c r="B112" s="220"/>
      <c r="C112" s="215"/>
      <c r="D112" s="216"/>
      <c r="E112" s="217"/>
      <c r="F112" s="223"/>
    </row>
    <row r="113" spans="1:6" ht="12.75">
      <c r="A113" s="298"/>
      <c r="B113" s="304" t="s">
        <v>110</v>
      </c>
      <c r="C113" s="300" t="s">
        <v>75</v>
      </c>
      <c r="D113" s="301" t="s">
        <v>75</v>
      </c>
      <c r="E113" s="302"/>
      <c r="F113" s="303">
        <f>SUM(F96:F111)</f>
        <v>0</v>
      </c>
    </row>
    <row r="114" spans="1:6" ht="12.75">
      <c r="A114" s="219"/>
      <c r="B114" s="220"/>
      <c r="C114" s="215"/>
      <c r="D114" s="216"/>
      <c r="E114" s="217"/>
      <c r="F114" s="223"/>
    </row>
    <row r="115" spans="1:6" ht="12.75">
      <c r="A115" s="219"/>
      <c r="B115" s="220"/>
      <c r="C115" s="215"/>
      <c r="D115" s="216"/>
      <c r="E115" s="217"/>
      <c r="F115" s="223"/>
    </row>
    <row r="116" spans="1:6" ht="12.75">
      <c r="A116" s="213" t="s">
        <v>253</v>
      </c>
      <c r="B116" s="214" t="s">
        <v>111</v>
      </c>
      <c r="C116" s="215"/>
      <c r="D116" s="216"/>
      <c r="E116" s="217"/>
      <c r="F116" s="223"/>
    </row>
    <row r="117" spans="1:6" ht="15">
      <c r="A117" s="247"/>
      <c r="B117" s="245"/>
      <c r="C117" s="246"/>
      <c r="D117" s="248"/>
      <c r="E117" s="249"/>
      <c r="F117" s="250"/>
    </row>
    <row r="118" spans="1:6" ht="89.25">
      <c r="A118" s="251">
        <v>1</v>
      </c>
      <c r="B118" s="288" t="s">
        <v>112</v>
      </c>
      <c r="C118" s="215"/>
      <c r="D118" s="216"/>
      <c r="E118" s="217"/>
      <c r="F118" s="223"/>
    </row>
    <row r="119" spans="1:6" ht="12.75">
      <c r="A119" s="252"/>
      <c r="B119" s="289" t="s">
        <v>113</v>
      </c>
      <c r="C119" s="215" t="s">
        <v>69</v>
      </c>
      <c r="D119" s="222">
        <v>3</v>
      </c>
      <c r="E119" s="221"/>
      <c r="F119" s="196">
        <f>D119*E119</f>
        <v>0</v>
      </c>
    </row>
    <row r="120" spans="1:6" ht="12.75">
      <c r="A120" s="252"/>
      <c r="B120" s="252"/>
      <c r="C120" s="215"/>
      <c r="D120" s="216"/>
      <c r="E120" s="217"/>
      <c r="F120" s="223"/>
    </row>
    <row r="121" spans="1:6" ht="12.75">
      <c r="A121" s="298"/>
      <c r="B121" s="299" t="s">
        <v>114</v>
      </c>
      <c r="C121" s="300" t="s">
        <v>75</v>
      </c>
      <c r="D121" s="301" t="s">
        <v>75</v>
      </c>
      <c r="E121" s="302"/>
      <c r="F121" s="303">
        <f>SUM(F119)</f>
        <v>0</v>
      </c>
    </row>
    <row r="122" spans="1:6" ht="12.75">
      <c r="A122" s="252"/>
      <c r="B122" s="252"/>
      <c r="C122" s="215"/>
      <c r="D122" s="216"/>
      <c r="E122" s="217"/>
      <c r="F122" s="223"/>
    </row>
    <row r="123" spans="1:6" ht="12.75">
      <c r="A123" s="252"/>
      <c r="B123" s="252"/>
      <c r="C123" s="215"/>
      <c r="D123" s="216"/>
      <c r="E123" s="217"/>
      <c r="F123" s="223"/>
    </row>
    <row r="124" spans="1:6" ht="12.75">
      <c r="A124" s="219"/>
      <c r="B124" s="220"/>
      <c r="C124" s="215"/>
      <c r="D124" s="216"/>
      <c r="E124" s="217"/>
      <c r="F124" s="223"/>
    </row>
    <row r="125" spans="1:6" ht="12.75">
      <c r="A125" s="219"/>
      <c r="B125" s="220"/>
      <c r="C125" s="215"/>
      <c r="D125" s="216"/>
      <c r="E125" s="217"/>
      <c r="F125" s="223"/>
    </row>
    <row r="126" spans="1:6" ht="12.75">
      <c r="A126" s="219"/>
      <c r="B126" s="220"/>
      <c r="C126" s="215"/>
      <c r="D126" s="216"/>
      <c r="E126" s="217"/>
      <c r="F126" s="223"/>
    </row>
    <row r="127" spans="1:6" ht="15">
      <c r="A127" s="247"/>
      <c r="B127" s="245"/>
      <c r="C127" s="246"/>
      <c r="D127" s="248"/>
      <c r="E127" s="249"/>
      <c r="F127" s="250"/>
    </row>
    <row r="128" spans="1:6" ht="12.75" customHeight="1">
      <c r="A128" s="247"/>
      <c r="B128" s="378" t="s">
        <v>310</v>
      </c>
      <c r="C128" s="378"/>
      <c r="D128" s="378"/>
      <c r="E128" s="378"/>
      <c r="F128" s="378"/>
    </row>
    <row r="129" spans="1:6" ht="14.25">
      <c r="A129" s="253" t="s">
        <v>75</v>
      </c>
      <c r="B129" s="254" t="s">
        <v>75</v>
      </c>
      <c r="C129" s="255" t="s">
        <v>75</v>
      </c>
      <c r="D129" s="256" t="s">
        <v>75</v>
      </c>
      <c r="E129" s="257" t="s">
        <v>75</v>
      </c>
      <c r="F129" s="258"/>
    </row>
    <row r="130" spans="1:6" ht="14.25">
      <c r="A130" s="259"/>
      <c r="B130" s="260"/>
      <c r="C130" s="261"/>
      <c r="D130" s="262"/>
      <c r="E130" s="263"/>
      <c r="F130" s="264"/>
    </row>
    <row r="131" spans="1:6" ht="12.75">
      <c r="A131" s="28" t="s">
        <v>115</v>
      </c>
      <c r="B131" s="265" t="str">
        <f>B18</f>
        <v>PRIPREMNI RADOVI I RUŠENJE</v>
      </c>
      <c r="C131" s="266"/>
      <c r="D131" s="228"/>
      <c r="E131" s="229"/>
      <c r="F131" s="267">
        <f>SUM(F34)</f>
        <v>0</v>
      </c>
    </row>
    <row r="132" spans="1:6" ht="12.75">
      <c r="A132" s="219" t="s">
        <v>187</v>
      </c>
      <c r="B132" s="220" t="s">
        <v>254</v>
      </c>
      <c r="C132" s="215"/>
      <c r="D132" s="216"/>
      <c r="E132" s="268"/>
      <c r="F132" s="268">
        <f>SUM(F53)</f>
        <v>0</v>
      </c>
    </row>
    <row r="133" spans="1:6" ht="12.75">
      <c r="A133" s="219" t="s">
        <v>205</v>
      </c>
      <c r="B133" s="220" t="str">
        <f>B56</f>
        <v>TESARSKI RADOVI</v>
      </c>
      <c r="C133" s="215"/>
      <c r="D133" s="216"/>
      <c r="E133" s="268"/>
      <c r="F133" s="268">
        <f>SUM(F69)</f>
        <v>0</v>
      </c>
    </row>
    <row r="134" spans="1:6" ht="12.75">
      <c r="A134" s="219" t="s">
        <v>219</v>
      </c>
      <c r="B134" s="220" t="s">
        <v>267</v>
      </c>
      <c r="C134" s="215"/>
      <c r="D134" s="216"/>
      <c r="E134" s="268"/>
      <c r="F134" s="268">
        <f>SUM(F81)</f>
        <v>0</v>
      </c>
    </row>
    <row r="135" spans="1:6" ht="12.75">
      <c r="A135" s="219" t="s">
        <v>226</v>
      </c>
      <c r="B135" s="374" t="str">
        <f>B84</f>
        <v>KROVOPOKRIVAČKI RADOVI</v>
      </c>
      <c r="C135" s="374"/>
      <c r="D135" s="216"/>
      <c r="E135" s="268"/>
      <c r="F135" s="268">
        <f>SUM(F89)</f>
        <v>0</v>
      </c>
    </row>
    <row r="136" spans="1:6" ht="12.75">
      <c r="A136" s="219" t="s">
        <v>244</v>
      </c>
      <c r="B136" s="220" t="s">
        <v>283</v>
      </c>
      <c r="C136" s="215"/>
      <c r="D136" s="216"/>
      <c r="E136" s="268"/>
      <c r="F136" s="268">
        <f>SUM(F113)</f>
        <v>0</v>
      </c>
    </row>
    <row r="137" spans="1:6" ht="12.75">
      <c r="A137" s="28" t="s">
        <v>253</v>
      </c>
      <c r="B137" s="265" t="s">
        <v>111</v>
      </c>
      <c r="C137" s="30"/>
      <c r="D137" s="40"/>
      <c r="E137" s="268"/>
      <c r="F137" s="268">
        <f>SUM(F121)</f>
        <v>0</v>
      </c>
    </row>
    <row r="138" spans="1:6" ht="12.75">
      <c r="A138" s="28"/>
      <c r="B138" s="265"/>
      <c r="C138" s="30"/>
      <c r="D138" s="40"/>
      <c r="E138" s="268"/>
      <c r="F138" s="268"/>
    </row>
    <row r="139" spans="1:6" ht="12.75">
      <c r="A139" s="269" t="s">
        <v>75</v>
      </c>
      <c r="B139" s="270" t="s">
        <v>312</v>
      </c>
      <c r="C139" s="271" t="s">
        <v>75</v>
      </c>
      <c r="D139" s="272" t="s">
        <v>75</v>
      </c>
      <c r="E139" s="375">
        <f>SUM(F131:F137)</f>
        <v>0</v>
      </c>
      <c r="F139" s="375"/>
    </row>
    <row r="140" spans="1:6" ht="12.75">
      <c r="A140" s="28"/>
      <c r="B140" s="265"/>
      <c r="C140" s="30"/>
      <c r="D140" s="40"/>
      <c r="E140" s="268"/>
      <c r="F140" s="268"/>
    </row>
    <row r="141" spans="1:6" ht="15.75">
      <c r="A141" s="28"/>
      <c r="B141" s="367" t="s">
        <v>121</v>
      </c>
      <c r="C141" s="30"/>
      <c r="D141" s="40"/>
      <c r="E141" s="268"/>
      <c r="F141" s="268"/>
    </row>
    <row r="142" spans="1:6" ht="12.75">
      <c r="A142" s="28"/>
      <c r="B142" s="265"/>
      <c r="C142" s="30"/>
      <c r="D142" s="40"/>
      <c r="E142" s="268"/>
      <c r="F142" s="268"/>
    </row>
    <row r="143" spans="1:6" ht="12.75">
      <c r="A143" s="28"/>
      <c r="B143" s="265"/>
      <c r="C143" s="30"/>
      <c r="D143" s="40"/>
      <c r="E143" s="268"/>
      <c r="F143" s="268"/>
    </row>
    <row r="144" spans="1:6" ht="12.75">
      <c r="A144" s="28"/>
      <c r="B144" s="265"/>
      <c r="C144" s="30"/>
      <c r="D144" s="40"/>
      <c r="E144" s="268"/>
      <c r="F144" s="268"/>
    </row>
    <row r="145" spans="1:6" ht="12.75">
      <c r="A145" s="104"/>
      <c r="B145" s="273"/>
      <c r="C145" s="64"/>
      <c r="D145" s="76"/>
      <c r="E145" s="274"/>
      <c r="F145" s="274"/>
    </row>
  </sheetData>
  <sheetProtection selectLockedCells="1" selectUnlockedCells="1"/>
  <mergeCells count="10">
    <mergeCell ref="B135:C135"/>
    <mergeCell ref="E139:F139"/>
    <mergeCell ref="B7:F7"/>
    <mergeCell ref="B20:F20"/>
    <mergeCell ref="B39:F39"/>
    <mergeCell ref="B58:F58"/>
    <mergeCell ref="B73:F73"/>
    <mergeCell ref="B84:C84"/>
    <mergeCell ref="B94:F94"/>
    <mergeCell ref="B128:F128"/>
  </mergeCells>
  <printOptions/>
  <pageMargins left="0.8979166666666667" right="0.39375" top="0.7125" bottom="0.5548611111111111" header="0.5118055555555555" footer="0.5118055555555555"/>
  <pageSetup firstPageNumber="1" useFirstPageNumber="1" horizontalDpi="300" verticalDpi="300" orientation="portrait" paperSize="9" scale="89" r:id="rId2"/>
  <headerFooter alignWithMargins="0">
    <oddFooter>&amp;Cstrana &amp;P od &amp;N</oddFooter>
  </headerFooter>
  <rowBreaks count="1" manualBreakCount="1">
    <brk id="12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view="pageLayout" workbookViewId="0" topLeftCell="A1">
      <selection activeCell="G32" sqref="G32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52.75390625" style="0" customWidth="1"/>
    <col min="4" max="5" width="7.75390625" style="0" customWidth="1"/>
    <col min="6" max="7" width="13.75390625" style="0" customWidth="1"/>
  </cols>
  <sheetData>
    <row r="1" spans="1:7" ht="15">
      <c r="A1" s="308"/>
      <c r="B1" s="309"/>
      <c r="C1" s="310" t="s">
        <v>128</v>
      </c>
      <c r="D1" s="311"/>
      <c r="E1" s="311"/>
      <c r="F1" s="312" t="s">
        <v>126</v>
      </c>
      <c r="G1" s="312"/>
    </row>
    <row r="2" spans="1:7" ht="19.5" customHeight="1">
      <c r="A2" s="308"/>
      <c r="B2" s="313" t="s">
        <v>136</v>
      </c>
      <c r="C2" s="381" t="s">
        <v>165</v>
      </c>
      <c r="D2" s="381"/>
      <c r="E2" s="381"/>
      <c r="F2" s="381"/>
      <c r="G2" s="312"/>
    </row>
    <row r="3" spans="1:7" ht="15">
      <c r="A3" s="308"/>
      <c r="B3" s="309"/>
      <c r="C3" s="314"/>
      <c r="D3" s="311"/>
      <c r="E3" s="311"/>
      <c r="F3" s="312"/>
      <c r="G3" s="312"/>
    </row>
    <row r="4" spans="1:7" ht="79.5" customHeight="1" thickBot="1">
      <c r="A4" s="308"/>
      <c r="B4" s="379" t="s">
        <v>137</v>
      </c>
      <c r="C4" s="379"/>
      <c r="D4" s="379"/>
      <c r="E4" s="379"/>
      <c r="F4" s="379"/>
      <c r="G4" s="379"/>
    </row>
    <row r="5" spans="1:7" ht="27" thickBot="1" thickTop="1">
      <c r="A5" s="315"/>
      <c r="B5" s="316" t="s">
        <v>138</v>
      </c>
      <c r="C5" s="317" t="s">
        <v>139</v>
      </c>
      <c r="D5" s="318" t="s">
        <v>140</v>
      </c>
      <c r="E5" s="316" t="s">
        <v>141</v>
      </c>
      <c r="F5" s="319" t="s">
        <v>142</v>
      </c>
      <c r="G5" s="317" t="s">
        <v>312</v>
      </c>
    </row>
    <row r="6" spans="1:7" ht="18" customHeight="1" thickTop="1">
      <c r="A6" s="315"/>
      <c r="B6" s="320"/>
      <c r="C6" s="321"/>
      <c r="D6" s="322"/>
      <c r="E6" s="322"/>
      <c r="F6" s="323"/>
      <c r="G6" s="321"/>
    </row>
    <row r="7" spans="1:7" ht="18" customHeight="1">
      <c r="A7" s="308"/>
      <c r="B7" s="309"/>
      <c r="C7" s="324"/>
      <c r="D7" s="311"/>
      <c r="E7" s="311"/>
      <c r="F7" s="312"/>
      <c r="G7" s="312"/>
    </row>
    <row r="8" spans="1:7" ht="18" customHeight="1">
      <c r="A8" s="308"/>
      <c r="B8" s="325" t="s">
        <v>162</v>
      </c>
      <c r="C8" s="326" t="s">
        <v>143</v>
      </c>
      <c r="D8" s="311"/>
      <c r="E8" s="311"/>
      <c r="F8" s="312"/>
      <c r="G8" s="312"/>
    </row>
    <row r="9" spans="1:7" ht="18" customHeight="1">
      <c r="A9" s="308"/>
      <c r="B9" s="309"/>
      <c r="C9" s="327"/>
      <c r="D9" s="311"/>
      <c r="E9" s="311"/>
      <c r="F9" s="312"/>
      <c r="G9" s="312"/>
    </row>
    <row r="10" spans="1:7" ht="31.5" customHeight="1">
      <c r="A10" s="308"/>
      <c r="B10" s="309"/>
      <c r="C10" s="328" t="s">
        <v>144</v>
      </c>
      <c r="D10" s="329" t="s">
        <v>279</v>
      </c>
      <c r="E10" s="329">
        <v>15</v>
      </c>
      <c r="F10" s="330"/>
      <c r="G10" s="330">
        <f>E10*F10</f>
        <v>0</v>
      </c>
    </row>
    <row r="11" spans="1:7" ht="15.75">
      <c r="A11" s="308"/>
      <c r="B11" s="309"/>
      <c r="C11" s="331"/>
      <c r="D11" s="329"/>
      <c r="E11" s="329"/>
      <c r="F11" s="330"/>
      <c r="G11" s="330"/>
    </row>
    <row r="12" spans="1:7" ht="18" customHeight="1">
      <c r="A12" s="308"/>
      <c r="B12" s="309"/>
      <c r="C12" s="332" t="str">
        <f>+"UKUPNO"&amp;"-"&amp;C8</f>
        <v>UKUPNO-NAPOJNI KABLOVI</v>
      </c>
      <c r="D12" s="311"/>
      <c r="E12" s="311"/>
      <c r="F12" s="312"/>
      <c r="G12" s="333">
        <f>G10</f>
        <v>0</v>
      </c>
    </row>
    <row r="13" spans="1:7" ht="18" customHeight="1">
      <c r="A13" s="308"/>
      <c r="B13" s="309"/>
      <c r="C13" s="327"/>
      <c r="D13" s="311"/>
      <c r="E13" s="311"/>
      <c r="F13" s="312"/>
      <c r="G13" s="334"/>
    </row>
    <row r="14" spans="1:7" ht="18" customHeight="1">
      <c r="A14" s="308"/>
      <c r="B14" s="309"/>
      <c r="C14" s="327"/>
      <c r="D14" s="311"/>
      <c r="E14" s="311"/>
      <c r="F14" s="312"/>
      <c r="G14" s="334"/>
    </row>
    <row r="15" spans="1:7" ht="18" customHeight="1">
      <c r="A15" s="308"/>
      <c r="B15" s="325" t="s">
        <v>163</v>
      </c>
      <c r="C15" s="326" t="s">
        <v>145</v>
      </c>
      <c r="D15" s="311"/>
      <c r="E15" s="311"/>
      <c r="F15" s="312"/>
      <c r="G15" s="312"/>
    </row>
    <row r="16" spans="1:7" ht="18" customHeight="1">
      <c r="A16" s="308"/>
      <c r="B16" s="309"/>
      <c r="C16" s="314"/>
      <c r="D16" s="311"/>
      <c r="E16" s="311"/>
      <c r="F16" s="312"/>
      <c r="G16" s="312"/>
    </row>
    <row r="17" spans="1:7" ht="49.5" customHeight="1">
      <c r="A17" s="308"/>
      <c r="B17" s="309"/>
      <c r="C17" s="328" t="s">
        <v>146</v>
      </c>
      <c r="D17" s="329" t="s">
        <v>202</v>
      </c>
      <c r="E17" s="329">
        <v>1</v>
      </c>
      <c r="F17" s="312"/>
      <c r="G17" s="340">
        <f>E17*F17</f>
        <v>0</v>
      </c>
    </row>
    <row r="18" spans="1:7" ht="31.5" customHeight="1">
      <c r="A18" s="308"/>
      <c r="B18" s="309"/>
      <c r="C18" s="328" t="s">
        <v>147</v>
      </c>
      <c r="D18" s="329" t="s">
        <v>202</v>
      </c>
      <c r="E18" s="329">
        <v>1</v>
      </c>
      <c r="F18" s="312"/>
      <c r="G18" s="340">
        <f>E18*F18</f>
        <v>0</v>
      </c>
    </row>
    <row r="19" spans="1:7" ht="31.5" customHeight="1">
      <c r="A19" s="308"/>
      <c r="B19" s="309"/>
      <c r="C19" s="328" t="s">
        <v>148</v>
      </c>
      <c r="D19" s="329" t="s">
        <v>202</v>
      </c>
      <c r="E19" s="329">
        <v>2</v>
      </c>
      <c r="F19" s="312"/>
      <c r="G19" s="340">
        <f>E19*F19</f>
        <v>0</v>
      </c>
    </row>
    <row r="20" spans="1:7" ht="64.5" customHeight="1">
      <c r="A20" s="335"/>
      <c r="B20" s="336"/>
      <c r="C20" s="328" t="s">
        <v>149</v>
      </c>
      <c r="D20" s="329" t="s">
        <v>202</v>
      </c>
      <c r="E20" s="329">
        <v>4</v>
      </c>
      <c r="F20" s="337"/>
      <c r="G20" s="383">
        <f>E20*F20</f>
        <v>0</v>
      </c>
    </row>
    <row r="21" spans="1:7" ht="49.5" customHeight="1">
      <c r="A21" s="335"/>
      <c r="B21" s="336"/>
      <c r="C21" s="328" t="s">
        <v>150</v>
      </c>
      <c r="D21" s="329" t="s">
        <v>202</v>
      </c>
      <c r="E21" s="329">
        <v>3</v>
      </c>
      <c r="F21" s="337"/>
      <c r="G21" s="383">
        <f>E21*F21</f>
        <v>0</v>
      </c>
    </row>
    <row r="22" spans="1:7" ht="18" customHeight="1">
      <c r="A22" s="335"/>
      <c r="B22" s="336"/>
      <c r="C22" s="331"/>
      <c r="D22" s="329"/>
      <c r="E22" s="329"/>
      <c r="F22" s="337"/>
      <c r="G22" s="338"/>
    </row>
    <row r="23" spans="1:7" ht="18" customHeight="1">
      <c r="A23" s="308"/>
      <c r="B23" s="309"/>
      <c r="C23" s="332" t="str">
        <f>+"UKUPNO"&amp;"-"&amp;C15</f>
        <v>UKUPNO-Dodatna oprema u postojećem RO</v>
      </c>
      <c r="D23" s="339"/>
      <c r="E23" s="339"/>
      <c r="F23" s="340"/>
      <c r="G23" s="333">
        <f>SUM(G17:G21)</f>
        <v>0</v>
      </c>
    </row>
    <row r="24" spans="1:7" ht="18" customHeight="1">
      <c r="A24" s="308"/>
      <c r="B24" s="309"/>
      <c r="C24" s="324"/>
      <c r="D24" s="339"/>
      <c r="E24" s="339"/>
      <c r="F24" s="340"/>
      <c r="G24" s="334"/>
    </row>
    <row r="25" spans="1:7" ht="18" customHeight="1">
      <c r="A25" s="308"/>
      <c r="B25" s="309"/>
      <c r="C25" s="341"/>
      <c r="D25" s="339"/>
      <c r="E25" s="339"/>
      <c r="F25" s="340"/>
      <c r="G25" s="334"/>
    </row>
    <row r="26" spans="1:7" ht="18" customHeight="1">
      <c r="A26" s="308"/>
      <c r="B26" s="325" t="s">
        <v>164</v>
      </c>
      <c r="C26" s="326" t="s">
        <v>151</v>
      </c>
      <c r="D26" s="311"/>
      <c r="E26" s="311"/>
      <c r="F26" s="312"/>
      <c r="G26" s="312"/>
    </row>
    <row r="27" spans="1:7" ht="18" customHeight="1">
      <c r="A27" s="308"/>
      <c r="B27" s="309"/>
      <c r="C27" s="327"/>
      <c r="D27" s="311"/>
      <c r="E27" s="311"/>
      <c r="F27" s="312"/>
      <c r="G27" s="312"/>
    </row>
    <row r="28" spans="1:7" ht="18" customHeight="1">
      <c r="A28" s="308"/>
      <c r="B28" s="309"/>
      <c r="C28" s="331" t="s">
        <v>152</v>
      </c>
      <c r="D28" s="329" t="s">
        <v>279</v>
      </c>
      <c r="E28" s="329">
        <v>85</v>
      </c>
      <c r="F28" s="330"/>
      <c r="G28" s="330">
        <f>+E28*F28</f>
        <v>0</v>
      </c>
    </row>
    <row r="29" spans="1:7" ht="18" customHeight="1">
      <c r="A29" s="308"/>
      <c r="B29" s="309"/>
      <c r="C29" s="331" t="s">
        <v>153</v>
      </c>
      <c r="D29" s="329" t="s">
        <v>279</v>
      </c>
      <c r="E29" s="329">
        <v>60</v>
      </c>
      <c r="F29" s="330"/>
      <c r="G29" s="330">
        <f>+E29*F29</f>
        <v>0</v>
      </c>
    </row>
    <row r="30" spans="1:7" ht="18" customHeight="1">
      <c r="A30" s="308"/>
      <c r="B30" s="309"/>
      <c r="C30" s="331" t="s">
        <v>154</v>
      </c>
      <c r="D30" s="329" t="s">
        <v>279</v>
      </c>
      <c r="E30" s="329">
        <v>55</v>
      </c>
      <c r="F30" s="330"/>
      <c r="G30" s="330">
        <f>+E30*F30</f>
        <v>0</v>
      </c>
    </row>
    <row r="31" spans="1:7" ht="18" customHeight="1">
      <c r="A31" s="308"/>
      <c r="B31" s="309"/>
      <c r="C31" s="331"/>
      <c r="D31" s="329"/>
      <c r="E31" s="329"/>
      <c r="F31" s="330"/>
      <c r="G31" s="330"/>
    </row>
    <row r="32" spans="1:7" ht="18" customHeight="1">
      <c r="A32" s="308"/>
      <c r="B32" s="309"/>
      <c r="C32" s="332" t="str">
        <f>+"UKUPNO"&amp;"-"&amp;C26</f>
        <v>UKUPNO-PROVODNICI I PVC CEVI</v>
      </c>
      <c r="D32" s="339"/>
      <c r="E32" s="339"/>
      <c r="F32" s="340"/>
      <c r="G32" s="333">
        <f>SUM(G26:G31)</f>
        <v>0</v>
      </c>
    </row>
    <row r="33" spans="1:7" ht="18" customHeight="1">
      <c r="A33" s="308"/>
      <c r="B33" s="309"/>
      <c r="C33" s="342"/>
      <c r="D33" s="339"/>
      <c r="E33" s="339"/>
      <c r="F33" s="340"/>
      <c r="G33" s="343"/>
    </row>
    <row r="34" spans="1:7" ht="18" customHeight="1">
      <c r="A34" s="308"/>
      <c r="B34" s="309"/>
      <c r="C34" s="341"/>
      <c r="D34" s="311"/>
      <c r="E34" s="311"/>
      <c r="F34" s="312"/>
      <c r="G34" s="334"/>
    </row>
    <row r="35" spans="1:7" ht="18" customHeight="1">
      <c r="A35" s="308"/>
      <c r="B35" s="325" t="s">
        <v>166</v>
      </c>
      <c r="C35" s="326" t="s">
        <v>155</v>
      </c>
      <c r="D35" s="329"/>
      <c r="E35" s="329"/>
      <c r="F35" s="344"/>
      <c r="G35" s="344"/>
    </row>
    <row r="36" spans="1:7" ht="18" customHeight="1">
      <c r="A36" s="308"/>
      <c r="B36" s="325"/>
      <c r="C36" s="345"/>
      <c r="D36" s="329"/>
      <c r="E36" s="329"/>
      <c r="F36" s="344"/>
      <c r="G36" s="344"/>
    </row>
    <row r="37" spans="1:7" ht="18" customHeight="1">
      <c r="A37" s="308"/>
      <c r="B37" s="325"/>
      <c r="C37" s="328" t="s">
        <v>156</v>
      </c>
      <c r="D37" s="329"/>
      <c r="E37" s="329"/>
      <c r="F37" s="344"/>
      <c r="G37" s="344"/>
    </row>
    <row r="38" spans="1:7" ht="31.5" customHeight="1">
      <c r="A38" s="346"/>
      <c r="B38" s="347" t="s">
        <v>157</v>
      </c>
      <c r="C38" s="348" t="s">
        <v>158</v>
      </c>
      <c r="D38" s="311" t="s">
        <v>202</v>
      </c>
      <c r="E38" s="311">
        <v>17</v>
      </c>
      <c r="F38" s="340"/>
      <c r="G38" s="340">
        <f>E38*F38</f>
        <v>0</v>
      </c>
    </row>
    <row r="39" spans="1:7" ht="18" customHeight="1">
      <c r="A39" s="308"/>
      <c r="B39" s="349"/>
      <c r="C39" s="350"/>
      <c r="D39" s="329"/>
      <c r="E39" s="329"/>
      <c r="F39" s="344"/>
      <c r="G39" s="330"/>
    </row>
    <row r="40" spans="1:7" ht="18" customHeight="1">
      <c r="A40" s="308"/>
      <c r="B40" s="325"/>
      <c r="C40" s="332" t="str">
        <f>+"UKUPNO"&amp;"-"&amp;C35</f>
        <v>UKUPNO-SVETILJKE</v>
      </c>
      <c r="D40" s="329"/>
      <c r="E40" s="329"/>
      <c r="F40" s="344"/>
      <c r="G40" s="333">
        <f>SUM(G38:G38)</f>
        <v>0</v>
      </c>
    </row>
    <row r="41" spans="1:7" ht="18" customHeight="1">
      <c r="A41" s="308"/>
      <c r="B41" s="325"/>
      <c r="C41" s="345"/>
      <c r="D41" s="329"/>
      <c r="E41" s="329"/>
      <c r="F41" s="344"/>
      <c r="G41" s="344"/>
    </row>
    <row r="42" spans="1:7" ht="18" customHeight="1">
      <c r="A42" s="308"/>
      <c r="B42" s="325"/>
      <c r="C42" s="345" t="s">
        <v>159</v>
      </c>
      <c r="D42" s="329"/>
      <c r="E42" s="329"/>
      <c r="F42" s="344"/>
      <c r="G42" s="351"/>
    </row>
    <row r="43" spans="1:7" ht="18" customHeight="1">
      <c r="A43" s="308"/>
      <c r="B43" s="325"/>
      <c r="C43" s="350" t="s">
        <v>160</v>
      </c>
      <c r="D43" s="329"/>
      <c r="E43" s="329"/>
      <c r="F43" s="344"/>
      <c r="G43" s="352"/>
    </row>
    <row r="44" spans="1:7" ht="18" customHeight="1">
      <c r="A44" s="308"/>
      <c r="B44" s="325"/>
      <c r="C44" s="342"/>
      <c r="D44" s="329"/>
      <c r="E44" s="329"/>
      <c r="F44" s="344"/>
      <c r="G44" s="352"/>
    </row>
    <row r="45" spans="1:7" ht="18" customHeight="1">
      <c r="A45" s="308"/>
      <c r="B45" s="325"/>
      <c r="C45" s="342"/>
      <c r="D45" s="329"/>
      <c r="E45" s="329"/>
      <c r="F45" s="344"/>
      <c r="G45" s="352"/>
    </row>
    <row r="46" spans="1:7" ht="15.75">
      <c r="A46" s="308"/>
      <c r="B46" s="325"/>
      <c r="C46" s="342"/>
      <c r="D46" s="329"/>
      <c r="E46" s="329"/>
      <c r="F46" s="344"/>
      <c r="G46" s="352"/>
    </row>
    <row r="47" spans="1:7" ht="18" customHeight="1">
      <c r="A47" s="308"/>
      <c r="B47" s="325"/>
      <c r="C47" s="353" t="s">
        <v>161</v>
      </c>
      <c r="D47" s="354"/>
      <c r="E47" s="354"/>
      <c r="F47" s="355"/>
      <c r="G47" s="356">
        <f>G12+G23+G32+G40+G42+G43</f>
        <v>0</v>
      </c>
    </row>
    <row r="48" spans="1:7" ht="15">
      <c r="A48" s="308"/>
      <c r="B48" s="309"/>
      <c r="C48" s="310"/>
      <c r="D48" s="311"/>
      <c r="E48" s="311"/>
      <c r="F48" s="312"/>
      <c r="G48" s="312"/>
    </row>
    <row r="49" spans="1:7" ht="15">
      <c r="A49" s="308"/>
      <c r="B49" s="309"/>
      <c r="C49" s="310"/>
      <c r="D49" s="311"/>
      <c r="E49" s="311"/>
      <c r="F49" s="312"/>
      <c r="G49" s="312"/>
    </row>
    <row r="50" spans="1:7" ht="15.75">
      <c r="A50" s="308"/>
      <c r="B50" s="309"/>
      <c r="C50" s="367" t="s">
        <v>121</v>
      </c>
      <c r="D50" s="380"/>
      <c r="E50" s="380"/>
      <c r="F50" s="380"/>
      <c r="G50" s="312"/>
    </row>
    <row r="51" spans="1:7" ht="15">
      <c r="A51" s="308"/>
      <c r="B51" s="309"/>
      <c r="C51" s="310"/>
      <c r="D51" s="311"/>
      <c r="E51" s="311"/>
      <c r="F51" s="312"/>
      <c r="G51" s="312"/>
    </row>
    <row r="52" spans="1:7" ht="15">
      <c r="A52" s="308"/>
      <c r="B52" s="309"/>
      <c r="C52" s="310"/>
      <c r="D52" s="357"/>
      <c r="E52" s="357"/>
      <c r="F52" s="358"/>
      <c r="G52" s="312"/>
    </row>
    <row r="53" spans="1:7" ht="15">
      <c r="A53" s="308"/>
      <c r="B53" s="309"/>
      <c r="C53" s="310"/>
      <c r="D53" s="311"/>
      <c r="E53" s="311"/>
      <c r="F53" s="312"/>
      <c r="G53" s="312"/>
    </row>
    <row r="54" spans="1:7" ht="15">
      <c r="A54" s="308"/>
      <c r="B54" s="309"/>
      <c r="C54" s="310"/>
      <c r="D54" s="311"/>
      <c r="E54" s="311"/>
      <c r="F54" s="312"/>
      <c r="G54" s="312"/>
    </row>
  </sheetData>
  <sheetProtection/>
  <mergeCells count="3">
    <mergeCell ref="B4:G4"/>
    <mergeCell ref="D50:F50"/>
    <mergeCell ref="C2:F2"/>
  </mergeCells>
  <printOptions/>
  <pageMargins left="0.7" right="0.7" top="0.75" bottom="0.75" header="0.3" footer="0.3"/>
  <pageSetup firstPageNumber="1" useFirstPageNumber="1" horizontalDpi="300" verticalDpi="300" orientation="portrait" paperSize="9" scale="75" r:id="rId2"/>
  <headerFooter alignWithMargins="0">
    <oddFooter>&amp;Cstrana &amp;P od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102"/>
  <sheetViews>
    <sheetView tabSelected="1" view="pageBreakPreview" zoomScaleSheetLayoutView="100" zoomScalePageLayoutView="0" workbookViewId="0" topLeftCell="A58">
      <selection activeCell="F109" sqref="F109"/>
    </sheetView>
  </sheetViews>
  <sheetFormatPr defaultColWidth="9.00390625" defaultRowHeight="12.75"/>
  <cols>
    <col min="1" max="1" width="12.75390625" style="0" customWidth="1"/>
    <col min="2" max="2" width="45.75390625" style="0" customWidth="1"/>
    <col min="3" max="3" width="6.75390625" style="0" customWidth="1"/>
    <col min="4" max="5" width="10.75390625" style="0" customWidth="1"/>
    <col min="6" max="6" width="20.75390625" style="0" customWidth="1"/>
  </cols>
  <sheetData>
    <row r="1" spans="1:6" ht="12.75">
      <c r="A1" s="1"/>
      <c r="B1" s="1"/>
      <c r="C1" s="2"/>
      <c r="D1" s="3"/>
      <c r="E1" s="3"/>
      <c r="F1" s="4"/>
    </row>
    <row r="2" spans="1:6" ht="12.75">
      <c r="A2" s="1"/>
      <c r="B2" s="1"/>
      <c r="C2" s="2"/>
      <c r="D2" s="3"/>
      <c r="E2" s="3"/>
      <c r="F2" s="4"/>
    </row>
    <row r="3" spans="1:6" ht="12.75">
      <c r="A3" s="1"/>
      <c r="B3" s="1" t="s">
        <v>128</v>
      </c>
      <c r="C3" s="2"/>
      <c r="D3" s="3"/>
      <c r="E3" s="3"/>
      <c r="F3" s="4"/>
    </row>
    <row r="4" spans="1:6" ht="12.75">
      <c r="A4" s="1"/>
      <c r="B4" s="1" t="s">
        <v>127</v>
      </c>
      <c r="C4" s="2"/>
      <c r="D4" s="3"/>
      <c r="E4" s="3"/>
      <c r="F4" s="4"/>
    </row>
    <row r="5" spans="1:6" ht="12.75">
      <c r="A5" s="1"/>
      <c r="B5" s="1"/>
      <c r="C5" s="2"/>
      <c r="D5" s="3"/>
      <c r="E5" s="3"/>
      <c r="F5" s="4"/>
    </row>
    <row r="6" spans="1:6" ht="12.75">
      <c r="A6" s="1"/>
      <c r="B6" s="1"/>
      <c r="C6" s="2"/>
      <c r="D6" s="3"/>
      <c r="E6" s="3"/>
      <c r="F6" s="4"/>
    </row>
    <row r="7" spans="1:6" ht="15.75">
      <c r="A7" s="5"/>
      <c r="B7" s="368" t="s">
        <v>116</v>
      </c>
      <c r="C7" s="368"/>
      <c r="D7" s="368"/>
      <c r="E7" s="368"/>
      <c r="F7" s="368"/>
    </row>
    <row r="8" spans="1:6" ht="15.75">
      <c r="A8" s="5"/>
      <c r="B8" s="6"/>
      <c r="C8" s="2"/>
      <c r="D8" s="3"/>
      <c r="E8" s="3"/>
      <c r="F8" s="4"/>
    </row>
    <row r="9" spans="1:6" ht="15.75">
      <c r="A9" s="5"/>
      <c r="B9" s="275" t="s">
        <v>117</v>
      </c>
      <c r="C9" s="2"/>
      <c r="D9" s="3"/>
      <c r="E9" s="3"/>
      <c r="F9" s="4"/>
    </row>
    <row r="10" spans="1:6" ht="12.75">
      <c r="A10" s="276"/>
      <c r="B10" s="276"/>
      <c r="C10" s="276"/>
      <c r="D10" s="276"/>
      <c r="E10" s="276"/>
      <c r="F10" s="276"/>
    </row>
    <row r="11" spans="1:6" ht="15">
      <c r="A11" s="277">
        <v>1</v>
      </c>
      <c r="B11" s="278" t="s">
        <v>118</v>
      </c>
      <c r="C11" s="276"/>
      <c r="D11" s="276"/>
      <c r="E11" s="276"/>
      <c r="F11" s="276"/>
    </row>
    <row r="12" spans="1:6" ht="12.75">
      <c r="A12" s="75"/>
      <c r="B12" s="63"/>
      <c r="C12" s="64"/>
      <c r="D12" s="76"/>
      <c r="E12" s="77"/>
      <c r="F12" s="67"/>
    </row>
    <row r="13" spans="1:6" ht="4.5" customHeight="1">
      <c r="A13" s="109"/>
      <c r="B13" s="110"/>
      <c r="C13" s="111"/>
      <c r="D13" s="112"/>
      <c r="E13" s="113"/>
      <c r="F13" s="114"/>
    </row>
    <row r="14" spans="1:6" ht="12.75">
      <c r="A14" s="28" t="s">
        <v>187</v>
      </c>
      <c r="B14" s="29" t="s">
        <v>188</v>
      </c>
      <c r="C14" s="30"/>
      <c r="D14" s="40"/>
      <c r="E14" s="32"/>
      <c r="F14" s="27">
        <f>SUM(RAMPA!F229)</f>
        <v>0</v>
      </c>
    </row>
    <row r="15" spans="1:6" ht="12.75">
      <c r="A15" s="28" t="s">
        <v>205</v>
      </c>
      <c r="B15" s="29" t="s">
        <v>206</v>
      </c>
      <c r="C15" s="30"/>
      <c r="D15" s="40"/>
      <c r="E15" s="32"/>
      <c r="F15" s="27">
        <f>SUM(RAMPA!F230)</f>
        <v>0</v>
      </c>
    </row>
    <row r="16" spans="1:6" ht="12.75">
      <c r="A16" s="28" t="s">
        <v>219</v>
      </c>
      <c r="B16" s="29" t="s">
        <v>220</v>
      </c>
      <c r="C16" s="30"/>
      <c r="D16" s="40"/>
      <c r="E16" s="32"/>
      <c r="F16" s="27">
        <f>SUM(RAMPA!F231)</f>
        <v>0</v>
      </c>
    </row>
    <row r="17" spans="1:6" ht="12.75">
      <c r="A17" s="28" t="s">
        <v>226</v>
      </c>
      <c r="B17" s="29" t="s">
        <v>227</v>
      </c>
      <c r="C17" s="30"/>
      <c r="D17" s="40"/>
      <c r="E17" s="32"/>
      <c r="F17" s="27">
        <f>SUM(RAMPA!F232)</f>
        <v>0</v>
      </c>
    </row>
    <row r="18" spans="1:6" ht="12.75">
      <c r="A18" s="28" t="s">
        <v>244</v>
      </c>
      <c r="B18" s="29" t="s">
        <v>245</v>
      </c>
      <c r="C18" s="30"/>
      <c r="D18" s="40"/>
      <c r="E18" s="32"/>
      <c r="F18" s="27">
        <f>SUM(RAMPA!F233)</f>
        <v>0</v>
      </c>
    </row>
    <row r="19" spans="1:6" ht="12.75">
      <c r="A19" s="28" t="s">
        <v>253</v>
      </c>
      <c r="B19" s="29" t="s">
        <v>254</v>
      </c>
      <c r="C19" s="30"/>
      <c r="D19" s="40"/>
      <c r="E19" s="32"/>
      <c r="F19" s="27">
        <f>SUM(RAMPA!F234)</f>
        <v>0</v>
      </c>
    </row>
    <row r="20" spans="1:6" ht="12.75">
      <c r="A20" s="28" t="s">
        <v>266</v>
      </c>
      <c r="B20" s="29" t="s">
        <v>267</v>
      </c>
      <c r="C20" s="30"/>
      <c r="D20" s="40"/>
      <c r="E20" s="32"/>
      <c r="F20" s="27">
        <f>SUM(RAMPA!F235)</f>
        <v>0</v>
      </c>
    </row>
    <row r="21" spans="1:6" ht="12.75">
      <c r="A21" s="28" t="s">
        <v>271</v>
      </c>
      <c r="B21" s="29" t="s">
        <v>272</v>
      </c>
      <c r="C21" s="30"/>
      <c r="D21" s="40"/>
      <c r="E21" s="32"/>
      <c r="F21" s="27">
        <f>SUM(RAMPA!F236)</f>
        <v>0</v>
      </c>
    </row>
    <row r="22" spans="1:6" ht="12.75">
      <c r="A22" s="28" t="s">
        <v>282</v>
      </c>
      <c r="B22" s="29" t="s">
        <v>283</v>
      </c>
      <c r="C22" s="30"/>
      <c r="D22" s="40"/>
      <c r="E22" s="32"/>
      <c r="F22" s="27">
        <f>SUM(RAMPA!F237)</f>
        <v>0</v>
      </c>
    </row>
    <row r="23" spans="1:6" ht="12.75">
      <c r="A23" s="28" t="s">
        <v>289</v>
      </c>
      <c r="B23" s="29" t="s">
        <v>311</v>
      </c>
      <c r="C23" s="30"/>
      <c r="D23" s="40"/>
      <c r="E23" s="32"/>
      <c r="F23" s="27">
        <f>SUM(RAMPA!F238)</f>
        <v>0</v>
      </c>
    </row>
    <row r="24" spans="1:6" ht="12.75">
      <c r="A24" s="28" t="s">
        <v>296</v>
      </c>
      <c r="B24" s="29" t="s">
        <v>297</v>
      </c>
      <c r="C24" s="30"/>
      <c r="D24" s="40"/>
      <c r="E24" s="32"/>
      <c r="F24" s="27">
        <f>SUM(RAMPA!F239)</f>
        <v>0</v>
      </c>
    </row>
    <row r="25" spans="1:6" ht="12.75">
      <c r="A25" s="30" t="s">
        <v>306</v>
      </c>
      <c r="B25" s="70" t="s">
        <v>307</v>
      </c>
      <c r="C25" s="70"/>
      <c r="D25" s="40"/>
      <c r="E25" s="32"/>
      <c r="F25" s="33">
        <f>SUM(RAMPA!F240)</f>
        <v>0</v>
      </c>
    </row>
    <row r="26" spans="1:6" ht="4.5" customHeight="1">
      <c r="A26" s="116"/>
      <c r="B26" s="117"/>
      <c r="C26" s="118"/>
      <c r="D26" s="119"/>
      <c r="E26" s="120"/>
      <c r="F26" s="121"/>
    </row>
    <row r="27" spans="1:6" ht="12.75">
      <c r="A27" s="75"/>
      <c r="B27" s="122" t="s">
        <v>312</v>
      </c>
      <c r="C27" s="64"/>
      <c r="D27" s="76"/>
      <c r="E27" s="123"/>
      <c r="F27" s="124">
        <f>SUM(F14:F25)</f>
        <v>0</v>
      </c>
    </row>
    <row r="28" spans="1:6" ht="12.75">
      <c r="A28" s="276"/>
      <c r="B28" s="276"/>
      <c r="C28" s="276"/>
      <c r="D28" s="276"/>
      <c r="E28" s="276"/>
      <c r="F28" s="276"/>
    </row>
    <row r="29" spans="1:6" ht="12.75">
      <c r="A29" s="276"/>
      <c r="B29" s="276"/>
      <c r="C29" s="276"/>
      <c r="D29" s="276"/>
      <c r="E29" s="276"/>
      <c r="F29" s="276"/>
    </row>
    <row r="30" spans="1:6" ht="15">
      <c r="A30" s="277">
        <v>2</v>
      </c>
      <c r="B30" s="278" t="s">
        <v>119</v>
      </c>
      <c r="C30" s="276"/>
      <c r="D30" s="276"/>
      <c r="E30" s="276"/>
      <c r="F30" s="276"/>
    </row>
    <row r="31" spans="1:6" ht="4.5" customHeight="1">
      <c r="A31" s="279"/>
      <c r="B31" s="279"/>
      <c r="C31" s="279"/>
      <c r="D31" s="279"/>
      <c r="E31" s="279"/>
      <c r="F31" s="279"/>
    </row>
    <row r="32" spans="1:6" ht="4.5" customHeight="1">
      <c r="A32" s="179"/>
      <c r="B32" s="179"/>
      <c r="C32" s="180"/>
      <c r="D32" s="181"/>
      <c r="E32" s="182"/>
      <c r="F32" s="183"/>
    </row>
    <row r="33" spans="1:6" ht="12.75">
      <c r="A33" s="87" t="s">
        <v>187</v>
      </c>
      <c r="B33" s="86" t="s">
        <v>188</v>
      </c>
      <c r="C33" s="82"/>
      <c r="D33" s="138"/>
      <c r="E33" s="34"/>
      <c r="F33" s="139">
        <f>SUM(STEPENIŠTE!F201)</f>
        <v>0</v>
      </c>
    </row>
    <row r="34" spans="1:6" ht="12.75">
      <c r="A34" s="87" t="s">
        <v>205</v>
      </c>
      <c r="B34" s="86" t="s">
        <v>206</v>
      </c>
      <c r="C34" s="82"/>
      <c r="D34" s="138"/>
      <c r="E34" s="34"/>
      <c r="F34" s="139">
        <f>SUM(STEPENIŠTE!F202)</f>
        <v>0</v>
      </c>
    </row>
    <row r="35" spans="1:6" ht="12.75">
      <c r="A35" s="87" t="s">
        <v>219</v>
      </c>
      <c r="B35" s="86" t="s">
        <v>220</v>
      </c>
      <c r="C35" s="82"/>
      <c r="D35" s="138"/>
      <c r="E35" s="34"/>
      <c r="F35" s="139">
        <f>SUM(STEPENIŠTE!F203)</f>
        <v>0</v>
      </c>
    </row>
    <row r="36" spans="1:6" ht="12.75">
      <c r="A36" s="87" t="s">
        <v>226</v>
      </c>
      <c r="B36" s="86" t="s">
        <v>227</v>
      </c>
      <c r="C36" s="82"/>
      <c r="D36" s="138"/>
      <c r="E36" s="34"/>
      <c r="F36" s="139">
        <f>SUM(STEPENIŠTE!F204)</f>
        <v>0</v>
      </c>
    </row>
    <row r="37" spans="1:6" ht="12.75">
      <c r="A37" s="87" t="s">
        <v>244</v>
      </c>
      <c r="B37" s="86" t="s">
        <v>245</v>
      </c>
      <c r="C37" s="82"/>
      <c r="D37" s="138"/>
      <c r="E37" s="34"/>
      <c r="F37" s="139">
        <f>SUM(STEPENIŠTE!F205)</f>
        <v>0</v>
      </c>
    </row>
    <row r="38" spans="1:6" ht="12.75">
      <c r="A38" s="87" t="s">
        <v>253</v>
      </c>
      <c r="B38" s="86" t="s">
        <v>254</v>
      </c>
      <c r="C38" s="82"/>
      <c r="D38" s="138"/>
      <c r="E38" s="34"/>
      <c r="F38" s="139">
        <f>SUM(STEPENIŠTE!F206)</f>
        <v>0</v>
      </c>
    </row>
    <row r="39" spans="1:6" ht="12.75">
      <c r="A39" s="87" t="s">
        <v>266</v>
      </c>
      <c r="B39" s="86" t="s">
        <v>267</v>
      </c>
      <c r="C39" s="82"/>
      <c r="D39" s="138"/>
      <c r="E39" s="34"/>
      <c r="F39" s="139">
        <f>SUM(STEPENIŠTE!F207)</f>
        <v>0</v>
      </c>
    </row>
    <row r="40" spans="1:6" ht="12.75">
      <c r="A40" s="87" t="s">
        <v>271</v>
      </c>
      <c r="B40" s="86" t="s">
        <v>272</v>
      </c>
      <c r="C40" s="82"/>
      <c r="D40" s="138"/>
      <c r="E40" s="34"/>
      <c r="F40" s="139">
        <f>SUM(STEPENIŠTE!F208)</f>
        <v>0</v>
      </c>
    </row>
    <row r="41" spans="1:6" ht="12.75">
      <c r="A41" s="87" t="s">
        <v>282</v>
      </c>
      <c r="B41" s="86" t="s">
        <v>283</v>
      </c>
      <c r="C41" s="82"/>
      <c r="D41" s="138"/>
      <c r="E41" s="34"/>
      <c r="F41" s="139">
        <f>SUM(STEPENIŠTE!F209)</f>
        <v>0</v>
      </c>
    </row>
    <row r="42" spans="1:6" ht="12.75">
      <c r="A42" s="87" t="s">
        <v>289</v>
      </c>
      <c r="B42" s="86" t="s">
        <v>311</v>
      </c>
      <c r="C42" s="82"/>
      <c r="D42" s="138"/>
      <c r="E42" s="34"/>
      <c r="F42" s="139">
        <f>SUM(STEPENIŠTE!F210)</f>
        <v>0</v>
      </c>
    </row>
    <row r="43" spans="1:6" ht="12.75">
      <c r="A43" s="87" t="s">
        <v>296</v>
      </c>
      <c r="B43" s="86" t="s">
        <v>297</v>
      </c>
      <c r="C43" s="82"/>
      <c r="D43" s="138"/>
      <c r="E43" s="34"/>
      <c r="F43" s="139">
        <f>SUM(STEPENIŠTE!F211)</f>
        <v>0</v>
      </c>
    </row>
    <row r="44" spans="1:6" ht="12.75">
      <c r="A44" s="87" t="s">
        <v>306</v>
      </c>
      <c r="B44" s="86" t="s">
        <v>307</v>
      </c>
      <c r="C44" s="82"/>
      <c r="D44" s="138"/>
      <c r="E44" s="34"/>
      <c r="F44" s="139">
        <f>SUM(STEPENIŠTE!F212)</f>
        <v>0</v>
      </c>
    </row>
    <row r="45" spans="1:6" ht="4.5" customHeight="1">
      <c r="A45" s="184"/>
      <c r="B45" s="184"/>
      <c r="C45" s="185"/>
      <c r="D45" s="186"/>
      <c r="E45" s="187"/>
      <c r="F45" s="188"/>
    </row>
    <row r="46" spans="1:6" ht="12.75">
      <c r="A46" s="156"/>
      <c r="B46" s="189" t="s">
        <v>312</v>
      </c>
      <c r="C46" s="157"/>
      <c r="D46" s="166"/>
      <c r="E46" s="190"/>
      <c r="F46" s="191">
        <f>SUM(F33:F44)</f>
        <v>0</v>
      </c>
    </row>
    <row r="47" spans="1:6" ht="12.75">
      <c r="A47" s="276"/>
      <c r="B47" s="276"/>
      <c r="C47" s="276"/>
      <c r="D47" s="276"/>
      <c r="E47" s="276"/>
      <c r="F47" s="276"/>
    </row>
    <row r="48" spans="1:6" ht="3.75" customHeight="1">
      <c r="A48" s="276"/>
      <c r="B48" s="276"/>
      <c r="C48" s="276"/>
      <c r="D48" s="276"/>
      <c r="E48" s="276"/>
      <c r="F48" s="276"/>
    </row>
    <row r="49" spans="1:6" ht="34.5" customHeight="1">
      <c r="A49" s="277">
        <v>3</v>
      </c>
      <c r="B49" s="382" t="s">
        <v>172</v>
      </c>
      <c r="C49" s="382"/>
      <c r="D49" s="382"/>
      <c r="E49" s="382"/>
      <c r="F49" s="382"/>
    </row>
    <row r="50" spans="1:6" ht="10.5" customHeight="1">
      <c r="A50" s="279"/>
      <c r="B50" s="279"/>
      <c r="C50" s="279"/>
      <c r="D50" s="279"/>
      <c r="E50" s="279"/>
      <c r="F50" s="279"/>
    </row>
    <row r="51" spans="1:6" ht="10.5" customHeight="1">
      <c r="A51" s="86"/>
      <c r="B51" s="86"/>
      <c r="C51" s="82"/>
      <c r="D51" s="84"/>
      <c r="E51" s="84"/>
      <c r="F51" s="85"/>
    </row>
    <row r="52" spans="1:6" ht="12.75">
      <c r="A52" s="87" t="s">
        <v>187</v>
      </c>
      <c r="B52" s="86" t="s">
        <v>188</v>
      </c>
      <c r="C52" s="82"/>
      <c r="D52" s="84"/>
      <c r="E52" s="84"/>
      <c r="F52" s="85">
        <f>SUM(LIFT!F322)</f>
        <v>0</v>
      </c>
    </row>
    <row r="53" spans="1:6" ht="12.75">
      <c r="A53" s="87" t="s">
        <v>205</v>
      </c>
      <c r="B53" s="86" t="s">
        <v>206</v>
      </c>
      <c r="C53" s="82"/>
      <c r="D53" s="84"/>
      <c r="E53" s="84"/>
      <c r="F53" s="85">
        <f>SUM(LIFT!F323)</f>
        <v>0</v>
      </c>
    </row>
    <row r="54" spans="1:6" ht="12.75">
      <c r="A54" s="87" t="s">
        <v>219</v>
      </c>
      <c r="B54" s="86" t="s">
        <v>220</v>
      </c>
      <c r="C54" s="82"/>
      <c r="D54" s="84"/>
      <c r="E54" s="84"/>
      <c r="F54" s="85">
        <f>SUM(LIFT!F324)</f>
        <v>0</v>
      </c>
    </row>
    <row r="55" spans="1:6" ht="12.75">
      <c r="A55" s="87" t="s">
        <v>226</v>
      </c>
      <c r="B55" s="86" t="s">
        <v>227</v>
      </c>
      <c r="C55" s="82"/>
      <c r="D55" s="84"/>
      <c r="E55" s="84"/>
      <c r="F55" s="85">
        <f>SUM(LIFT!F325)</f>
        <v>0</v>
      </c>
    </row>
    <row r="56" spans="1:6" ht="12.75">
      <c r="A56" s="87" t="s">
        <v>244</v>
      </c>
      <c r="B56" s="86" t="s">
        <v>245</v>
      </c>
      <c r="C56" s="82"/>
      <c r="D56" s="84"/>
      <c r="E56" s="84"/>
      <c r="F56" s="85">
        <f>SUM(LIFT!F326)</f>
        <v>0</v>
      </c>
    </row>
    <row r="57" spans="1:6" ht="12.75">
      <c r="A57" s="87" t="s">
        <v>253</v>
      </c>
      <c r="B57" s="86" t="s">
        <v>254</v>
      </c>
      <c r="C57" s="82"/>
      <c r="D57" s="84"/>
      <c r="E57" s="84"/>
      <c r="F57" s="85">
        <f>SUM(LIFT!F327)</f>
        <v>0</v>
      </c>
    </row>
    <row r="58" spans="1:6" ht="12.75">
      <c r="A58" s="87" t="s">
        <v>266</v>
      </c>
      <c r="B58" s="86" t="s">
        <v>18</v>
      </c>
      <c r="C58" s="82"/>
      <c r="D58" s="84"/>
      <c r="E58" s="84"/>
      <c r="F58" s="85">
        <f>SUM(LIFT!F328)</f>
        <v>0</v>
      </c>
    </row>
    <row r="59" spans="1:6" ht="12.75">
      <c r="A59" s="87" t="s">
        <v>271</v>
      </c>
      <c r="B59" s="86" t="s">
        <v>267</v>
      </c>
      <c r="C59" s="82"/>
      <c r="D59" s="84"/>
      <c r="E59" s="84"/>
      <c r="F59" s="85">
        <f>SUM(LIFT!F329)</f>
        <v>0</v>
      </c>
    </row>
    <row r="60" spans="1:6" ht="12.75">
      <c r="A60" s="87" t="s">
        <v>282</v>
      </c>
      <c r="B60" s="86" t="s">
        <v>25</v>
      </c>
      <c r="C60" s="82"/>
      <c r="D60" s="84"/>
      <c r="E60" s="84"/>
      <c r="F60" s="85">
        <f>SUM(LIFT!F330)</f>
        <v>0</v>
      </c>
    </row>
    <row r="61" spans="1:6" ht="12.75">
      <c r="A61" s="87" t="s">
        <v>289</v>
      </c>
      <c r="B61" s="86" t="s">
        <v>33</v>
      </c>
      <c r="C61" s="82"/>
      <c r="D61" s="84"/>
      <c r="E61" s="84"/>
      <c r="F61" s="85">
        <f>SUM(LIFT!F331)</f>
        <v>0</v>
      </c>
    </row>
    <row r="62" spans="1:6" ht="12.75">
      <c r="A62" s="87" t="s">
        <v>296</v>
      </c>
      <c r="B62" s="86" t="s">
        <v>272</v>
      </c>
      <c r="C62" s="82"/>
      <c r="D62" s="84"/>
      <c r="E62" s="84"/>
      <c r="F62" s="85">
        <f>SUM(LIFT!F332)</f>
        <v>0</v>
      </c>
    </row>
    <row r="63" spans="1:6" ht="12.75">
      <c r="A63" s="87" t="s">
        <v>306</v>
      </c>
      <c r="B63" s="86" t="s">
        <v>283</v>
      </c>
      <c r="C63" s="82"/>
      <c r="D63" s="84"/>
      <c r="E63" s="84"/>
      <c r="F63" s="85">
        <f>SUM(LIFT!F333)</f>
        <v>0</v>
      </c>
    </row>
    <row r="64" spans="1:6" ht="12.75">
      <c r="A64" s="87" t="s">
        <v>41</v>
      </c>
      <c r="B64" s="86" t="s">
        <v>311</v>
      </c>
      <c r="C64" s="82"/>
      <c r="D64" s="84"/>
      <c r="E64" s="84"/>
      <c r="F64" s="85">
        <f>SUM(LIFT!F334)</f>
        <v>0</v>
      </c>
    </row>
    <row r="65" spans="1:6" ht="12.75">
      <c r="A65" s="87" t="s">
        <v>45</v>
      </c>
      <c r="B65" s="86" t="s">
        <v>46</v>
      </c>
      <c r="C65" s="82"/>
      <c r="D65" s="84"/>
      <c r="E65" s="84"/>
      <c r="F65" s="85">
        <f>SUM(LIFT!F335)</f>
        <v>0</v>
      </c>
    </row>
    <row r="66" spans="1:6" ht="12.75" customHeight="1">
      <c r="A66" s="87" t="s">
        <v>55</v>
      </c>
      <c r="B66" s="86" t="s">
        <v>297</v>
      </c>
      <c r="C66" s="82"/>
      <c r="D66" s="84"/>
      <c r="E66" s="84"/>
      <c r="F66" s="85">
        <f>SUM(LIFT!F336)</f>
        <v>0</v>
      </c>
    </row>
    <row r="67" spans="1:6" ht="12.75" customHeight="1">
      <c r="A67" s="206" t="s">
        <v>60</v>
      </c>
      <c r="B67" s="281" t="s">
        <v>56</v>
      </c>
      <c r="C67" s="206"/>
      <c r="D67" s="209"/>
      <c r="E67" s="209"/>
      <c r="F67" s="210">
        <f>SUM(LIFT!F337)</f>
        <v>0</v>
      </c>
    </row>
    <row r="68" spans="1:6" ht="12.75" customHeight="1">
      <c r="A68" s="206" t="s">
        <v>60</v>
      </c>
      <c r="B68" s="281" t="s">
        <v>132</v>
      </c>
      <c r="C68" s="206"/>
      <c r="D68" s="209"/>
      <c r="E68" s="209"/>
      <c r="F68" s="210">
        <f>SUM(LIFT!F338)</f>
        <v>0</v>
      </c>
    </row>
    <row r="69" spans="1:6" ht="4.5" customHeight="1">
      <c r="A69" s="156"/>
      <c r="B69" s="156"/>
      <c r="C69" s="157"/>
      <c r="D69" s="205"/>
      <c r="E69" s="205"/>
      <c r="F69" s="199"/>
    </row>
    <row r="70" spans="1:6" ht="12.75">
      <c r="A70" s="156"/>
      <c r="B70" s="189" t="s">
        <v>312</v>
      </c>
      <c r="C70" s="157"/>
      <c r="D70" s="205"/>
      <c r="E70" s="211"/>
      <c r="F70" s="212">
        <f>SUM(F52:F69)</f>
        <v>0</v>
      </c>
    </row>
    <row r="71" spans="1:6" ht="12.75">
      <c r="A71" s="276"/>
      <c r="B71" s="276"/>
      <c r="C71" s="276"/>
      <c r="D71" s="276"/>
      <c r="E71" s="276"/>
      <c r="F71" s="276"/>
    </row>
    <row r="72" spans="1:6" ht="12.75">
      <c r="A72" s="276"/>
      <c r="B72" s="276"/>
      <c r="C72" s="276"/>
      <c r="D72" s="276"/>
      <c r="E72" s="276"/>
      <c r="F72" s="276"/>
    </row>
    <row r="73" spans="1:6" ht="15">
      <c r="A73" s="277">
        <v>4</v>
      </c>
      <c r="B73" s="278" t="s">
        <v>120</v>
      </c>
      <c r="C73" s="280"/>
      <c r="D73" s="280"/>
      <c r="E73" s="276"/>
      <c r="F73" s="276"/>
    </row>
    <row r="74" spans="1:6" ht="12.75">
      <c r="A74" s="297"/>
      <c r="B74" s="297"/>
      <c r="C74" s="297"/>
      <c r="D74" s="297"/>
      <c r="E74" s="297"/>
      <c r="F74" s="297"/>
    </row>
    <row r="75" spans="1:6" ht="4.5" customHeight="1">
      <c r="A75" s="259"/>
      <c r="B75" s="260"/>
      <c r="C75" s="261"/>
      <c r="D75" s="262"/>
      <c r="E75" s="263"/>
      <c r="F75" s="264"/>
    </row>
    <row r="76" spans="1:6" ht="12.75">
      <c r="A76" s="28" t="s">
        <v>115</v>
      </c>
      <c r="B76" s="265" t="s">
        <v>64</v>
      </c>
      <c r="C76" s="266"/>
      <c r="D76" s="228"/>
      <c r="E76" s="229"/>
      <c r="F76" s="267">
        <f>SUM('KROV BUNKERA'!F131)</f>
        <v>0</v>
      </c>
    </row>
    <row r="77" spans="1:6" ht="12.75">
      <c r="A77" s="219" t="s">
        <v>187</v>
      </c>
      <c r="B77" s="220" t="s">
        <v>254</v>
      </c>
      <c r="C77" s="215"/>
      <c r="D77" s="216"/>
      <c r="E77" s="268"/>
      <c r="F77" s="268">
        <f>SUM('KROV BUNKERA'!F132)</f>
        <v>0</v>
      </c>
    </row>
    <row r="78" spans="1:6" ht="12.75">
      <c r="A78" s="219" t="s">
        <v>205</v>
      </c>
      <c r="B78" s="220" t="s">
        <v>18</v>
      </c>
      <c r="C78" s="215"/>
      <c r="D78" s="216"/>
      <c r="E78" s="268"/>
      <c r="F78" s="268">
        <f>SUM('KROV BUNKERA'!F133)</f>
        <v>0</v>
      </c>
    </row>
    <row r="79" spans="1:6" ht="12.75">
      <c r="A79" s="219" t="s">
        <v>219</v>
      </c>
      <c r="B79" s="220" t="s">
        <v>267</v>
      </c>
      <c r="C79" s="215"/>
      <c r="D79" s="216"/>
      <c r="E79" s="268"/>
      <c r="F79" s="268">
        <f>SUM('KROV BUNKERA'!F134)</f>
        <v>0</v>
      </c>
    </row>
    <row r="80" spans="1:6" ht="12.75">
      <c r="A80" s="219" t="s">
        <v>226</v>
      </c>
      <c r="B80" s="374" t="s">
        <v>297</v>
      </c>
      <c r="C80" s="374"/>
      <c r="D80" s="216"/>
      <c r="E80" s="268"/>
      <c r="F80" s="268">
        <f>SUM('KROV BUNKERA'!F135)</f>
        <v>0</v>
      </c>
    </row>
    <row r="81" spans="1:6" ht="12.75">
      <c r="A81" s="219" t="s">
        <v>244</v>
      </c>
      <c r="B81" s="220" t="s">
        <v>283</v>
      </c>
      <c r="C81" s="215"/>
      <c r="D81" s="216"/>
      <c r="E81" s="268"/>
      <c r="F81" s="268">
        <f>SUM('KROV BUNKERA'!F136)</f>
        <v>0</v>
      </c>
    </row>
    <row r="82" spans="1:6" ht="12.75">
      <c r="A82" s="28" t="s">
        <v>253</v>
      </c>
      <c r="B82" s="265" t="s">
        <v>111</v>
      </c>
      <c r="C82" s="30"/>
      <c r="D82" s="40"/>
      <c r="E82" s="268"/>
      <c r="F82" s="268">
        <f>SUM('KROV BUNKERA'!F137)</f>
        <v>0</v>
      </c>
    </row>
    <row r="83" spans="1:6" ht="4.5" customHeight="1">
      <c r="A83" s="292"/>
      <c r="B83" s="293"/>
      <c r="C83" s="294"/>
      <c r="D83" s="295"/>
      <c r="E83" s="296"/>
      <c r="F83" s="296"/>
    </row>
    <row r="84" spans="1:6" ht="12.75">
      <c r="A84" s="269" t="s">
        <v>75</v>
      </c>
      <c r="B84" s="270" t="s">
        <v>312</v>
      </c>
      <c r="C84" s="271" t="s">
        <v>75</v>
      </c>
      <c r="D84" s="272" t="s">
        <v>75</v>
      </c>
      <c r="E84" s="375">
        <f>SUM(F76:F82)</f>
        <v>0</v>
      </c>
      <c r="F84" s="375"/>
    </row>
    <row r="85" spans="1:6" ht="12.75">
      <c r="A85" s="276"/>
      <c r="B85" s="276"/>
      <c r="C85" s="276"/>
      <c r="D85" s="276"/>
      <c r="E85" s="276"/>
      <c r="F85" s="276"/>
    </row>
    <row r="86" spans="1:6" ht="12.75">
      <c r="A86" s="276"/>
      <c r="B86" s="276"/>
      <c r="C86" s="276"/>
      <c r="D86" s="276"/>
      <c r="E86" s="276"/>
      <c r="F86" s="276"/>
    </row>
    <row r="87" spans="1:6" ht="15">
      <c r="A87" s="277">
        <v>5</v>
      </c>
      <c r="B87" s="278" t="s">
        <v>167</v>
      </c>
      <c r="C87" s="276"/>
      <c r="D87" s="276"/>
      <c r="E87" s="276"/>
      <c r="F87" s="276"/>
    </row>
    <row r="88" spans="1:6" ht="15">
      <c r="A88" s="277"/>
      <c r="B88" s="278"/>
      <c r="C88" s="276"/>
      <c r="D88" s="276"/>
      <c r="E88" s="276"/>
      <c r="F88" s="276"/>
    </row>
    <row r="89" spans="1:6" ht="4.5" customHeight="1">
      <c r="A89" s="359"/>
      <c r="B89" s="360"/>
      <c r="C89" s="361"/>
      <c r="D89" s="361"/>
      <c r="E89" s="361"/>
      <c r="F89" s="361"/>
    </row>
    <row r="90" spans="1:6" ht="12.75">
      <c r="A90" s="362" t="s">
        <v>162</v>
      </c>
      <c r="B90" s="276" t="s">
        <v>143</v>
      </c>
      <c r="C90" s="276"/>
      <c r="D90" s="276"/>
      <c r="E90" s="276"/>
      <c r="F90" s="364">
        <f>SUM(ELEKTROINSTALACIJE!G12)</f>
        <v>0</v>
      </c>
    </row>
    <row r="91" spans="1:6" ht="12.75">
      <c r="A91" s="362" t="s">
        <v>163</v>
      </c>
      <c r="B91" s="276" t="s">
        <v>168</v>
      </c>
      <c r="C91" s="276"/>
      <c r="D91" s="276"/>
      <c r="E91" s="276"/>
      <c r="F91" s="364">
        <f>SUM(ELEKTROINSTALACIJE!G23)</f>
        <v>0</v>
      </c>
    </row>
    <row r="92" spans="1:6" ht="12.75">
      <c r="A92" s="362" t="s">
        <v>164</v>
      </c>
      <c r="B92" s="276" t="s">
        <v>151</v>
      </c>
      <c r="C92" s="276"/>
      <c r="D92" s="276"/>
      <c r="E92" s="276"/>
      <c r="F92" s="364">
        <f>SUM(ELEKTROINSTALACIJE!G32)</f>
        <v>0</v>
      </c>
    </row>
    <row r="93" spans="1:6" ht="12.75">
      <c r="A93" s="362" t="s">
        <v>166</v>
      </c>
      <c r="B93" s="276" t="s">
        <v>155</v>
      </c>
      <c r="C93" s="276"/>
      <c r="D93" s="276"/>
      <c r="E93" s="276"/>
      <c r="F93" s="364">
        <f>SUM(ELEKTROINSTALACIJE!G40)</f>
        <v>0</v>
      </c>
    </row>
    <row r="94" spans="1:6" ht="12.75">
      <c r="A94" s="362"/>
      <c r="B94" s="276" t="s">
        <v>170</v>
      </c>
      <c r="C94" s="276"/>
      <c r="D94" s="276"/>
      <c r="E94" s="276"/>
      <c r="F94" s="364">
        <f>SUM(ELEKTROINSTALACIJE!G42)</f>
        <v>0</v>
      </c>
    </row>
    <row r="95" spans="1:6" ht="12.75">
      <c r="A95" s="362"/>
      <c r="B95" s="276" t="s">
        <v>171</v>
      </c>
      <c r="C95" s="276"/>
      <c r="D95" s="276"/>
      <c r="E95" s="276"/>
      <c r="F95" s="364">
        <f>SUM(ELEKTROINSTALACIJE!G43)</f>
        <v>0</v>
      </c>
    </row>
    <row r="96" spans="1:6" ht="4.5" customHeight="1">
      <c r="A96" s="297"/>
      <c r="B96" s="297"/>
      <c r="C96" s="297"/>
      <c r="D96" s="297"/>
      <c r="E96" s="297"/>
      <c r="F96" s="297"/>
    </row>
    <row r="97" spans="1:6" ht="12.75">
      <c r="A97" s="363"/>
      <c r="B97" s="365" t="s">
        <v>312</v>
      </c>
      <c r="C97" s="365"/>
      <c r="D97" s="365"/>
      <c r="E97" s="365"/>
      <c r="F97" s="366">
        <f>SUM(F90:F96)</f>
        <v>0</v>
      </c>
    </row>
    <row r="98" spans="1:6" ht="12.75">
      <c r="A98" s="276"/>
      <c r="B98" s="276"/>
      <c r="C98" s="276"/>
      <c r="D98" s="276"/>
      <c r="E98" s="276"/>
      <c r="F98" s="276"/>
    </row>
    <row r="99" spans="1:6" ht="12.75">
      <c r="A99" s="276"/>
      <c r="B99" s="276"/>
      <c r="C99" s="276"/>
      <c r="D99" s="276"/>
      <c r="E99" s="276"/>
      <c r="F99" s="276"/>
    </row>
    <row r="100" spans="1:6" ht="15.75">
      <c r="A100" s="282"/>
      <c r="B100" s="283" t="s">
        <v>169</v>
      </c>
      <c r="C100" s="284"/>
      <c r="D100" s="284"/>
      <c r="E100" s="284"/>
      <c r="F100" s="285">
        <f>SUM(F27,F46,F70,E84,F97)</f>
        <v>0</v>
      </c>
    </row>
    <row r="102" ht="15.75">
      <c r="B102" s="367" t="s">
        <v>121</v>
      </c>
    </row>
  </sheetData>
  <sheetProtection selectLockedCells="1" selectUnlockedCells="1"/>
  <mergeCells count="4">
    <mergeCell ref="B7:F7"/>
    <mergeCell ref="B80:C80"/>
    <mergeCell ref="E84:F84"/>
    <mergeCell ref="B49:F49"/>
  </mergeCells>
  <printOptions/>
  <pageMargins left="0.7" right="0.7" top="0.75" bottom="0.75" header="0.5118055555555555" footer="0.5118055555555555"/>
  <pageSetup firstPageNumber="1" useFirstPageNumber="1" horizontalDpi="300" verticalDpi="300" orientation="portrait" paperSize="9" scale="82" r:id="rId2"/>
  <headerFooter alignWithMargins="0">
    <oddFooter>&amp;Cstrana &amp;P od &amp;N</oddFooter>
  </headerFooter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Griffatong DOO</dc:creator>
  <cp:keywords/>
  <dc:description/>
  <cp:lastModifiedBy>PC-Blanka</cp:lastModifiedBy>
  <cp:lastPrinted>2017-02-24T08:41:04Z</cp:lastPrinted>
  <dcterms:created xsi:type="dcterms:W3CDTF">2017-02-09T10:32:44Z</dcterms:created>
  <dcterms:modified xsi:type="dcterms:W3CDTF">2017-02-24T08:42:55Z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